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tuedu-my.sharepoint.com/personal/eveng_staff_main_ntu_edu_sg/Documents/Desktop/Eve/Sitefinity/Course planner/"/>
    </mc:Choice>
  </mc:AlternateContent>
  <xr:revisionPtr revIDLastSave="0" documentId="8_{D7F6A139-90EF-4F5F-8677-1D0184D1937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MAEO (FYP)" sheetId="9" r:id="rId1"/>
    <sheet name="MACS" sheetId="10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0" l="1"/>
  <c r="E9" i="10" l="1"/>
  <c r="E12" i="10"/>
  <c r="E11" i="10"/>
  <c r="E4" i="10"/>
  <c r="E8" i="10"/>
  <c r="E7" i="10"/>
  <c r="E3" i="10"/>
  <c r="E5" i="10"/>
  <c r="E13" i="10" l="1"/>
  <c r="R47" i="10"/>
  <c r="P47" i="10"/>
  <c r="O47" i="10"/>
  <c r="M47" i="10"/>
  <c r="L47" i="10"/>
  <c r="I47" i="10"/>
  <c r="G47" i="10"/>
  <c r="F47" i="10"/>
  <c r="D47" i="10"/>
  <c r="C47" i="10"/>
  <c r="R30" i="10"/>
  <c r="P30" i="10"/>
  <c r="O30" i="10"/>
  <c r="M30" i="10"/>
  <c r="L30" i="10"/>
  <c r="I30" i="10"/>
  <c r="G30" i="10"/>
  <c r="F30" i="10"/>
  <c r="C30" i="10"/>
  <c r="C13" i="10"/>
  <c r="E5" i="9"/>
  <c r="E7" i="9" l="1"/>
  <c r="E6" i="9"/>
  <c r="E4" i="9"/>
  <c r="E3" i="9"/>
  <c r="R44" i="9" l="1"/>
  <c r="P44" i="9"/>
  <c r="O44" i="9"/>
  <c r="M44" i="9"/>
  <c r="L44" i="9"/>
  <c r="I44" i="9"/>
  <c r="G44" i="9"/>
  <c r="F44" i="9"/>
  <c r="D44" i="9"/>
  <c r="C44" i="9"/>
  <c r="R28" i="9"/>
  <c r="P28" i="9"/>
  <c r="O28" i="9"/>
  <c r="M28" i="9"/>
  <c r="L28" i="9"/>
  <c r="I28" i="9"/>
  <c r="G28" i="9"/>
  <c r="F28" i="9"/>
  <c r="C28" i="9"/>
  <c r="C11" i="9"/>
  <c r="E11" i="9" l="1"/>
</calcChain>
</file>

<file path=xl/sharedStrings.xml><?xml version="1.0" encoding="utf-8"?>
<sst xmlns="http://schemas.openxmlformats.org/spreadsheetml/2006/main" count="310" uniqueCount="125">
  <si>
    <t>Course Type</t>
  </si>
  <si>
    <t>AUs Required</t>
  </si>
  <si>
    <t>AUs completed</t>
  </si>
  <si>
    <t>AUs needed</t>
  </si>
  <si>
    <t>Major Core</t>
  </si>
  <si>
    <t>GER Core</t>
  </si>
  <si>
    <t>Major PE</t>
  </si>
  <si>
    <t>GER-PE (BM)</t>
  </si>
  <si>
    <t>UE</t>
  </si>
  <si>
    <t>Total</t>
  </si>
  <si>
    <t>Semester 1</t>
  </si>
  <si>
    <t>Semester 2</t>
  </si>
  <si>
    <t>Special Term</t>
  </si>
  <si>
    <t>Courses</t>
  </si>
  <si>
    <t>AU</t>
  </si>
  <si>
    <t>Total AU</t>
  </si>
  <si>
    <t>Course</t>
  </si>
  <si>
    <t>Batch</t>
  </si>
  <si>
    <t>Name</t>
  </si>
  <si>
    <t>GER-PE</t>
  </si>
  <si>
    <t>AY2020/21</t>
  </si>
  <si>
    <t>AY2021/22</t>
  </si>
  <si>
    <t>MH1100</t>
  </si>
  <si>
    <t>MH1200</t>
  </si>
  <si>
    <t>MH1100 Calculus 1</t>
  </si>
  <si>
    <t>MH1200 Linear Algebra 1</t>
  </si>
  <si>
    <t>MH1101 Calculus 2</t>
  </si>
  <si>
    <t>MH1201 Linear Algebra 2</t>
  </si>
  <si>
    <t>MH2100 Calculus 3</t>
  </si>
  <si>
    <t>MH2500 Probability &amp; Intro to Stats</t>
  </si>
  <si>
    <t>MPE (MH4XXX)</t>
  </si>
  <si>
    <t>GC0001 - Intro to Sustainability</t>
  </si>
  <si>
    <t>PS0001 - Intro to Computational Thinking</t>
  </si>
  <si>
    <t>PS0002 - Intro to Data Science &amp; AI</t>
  </si>
  <si>
    <t>HY0001 - Ethics &amp; Moral Reasoning</t>
  </si>
  <si>
    <t>HW0228 - Scientific Communication II</t>
  </si>
  <si>
    <t>ET0001 - Enterprise &amp; Innovation</t>
  </si>
  <si>
    <t>MH1300 Foundations of Math</t>
  </si>
  <si>
    <t>Pre-requisite</t>
  </si>
  <si>
    <t>MH1100, MH1101</t>
  </si>
  <si>
    <t>MH1101</t>
  </si>
  <si>
    <t>MH4900 Final Year Project</t>
  </si>
  <si>
    <t>MH1403 Algorithms &amp; Computing</t>
  </si>
  <si>
    <t>MAEO</t>
  </si>
  <si>
    <t>Major Core (MAS)</t>
  </si>
  <si>
    <t>Major Core (HE)</t>
  </si>
  <si>
    <t>Major PE (MAS)</t>
  </si>
  <si>
    <t>Major PE (HE)</t>
  </si>
  <si>
    <t>HE1001 Microeconomic Principles</t>
  </si>
  <si>
    <t>HE1002 Macroeconomic Principles</t>
  </si>
  <si>
    <t>HE1001</t>
  </si>
  <si>
    <t>HE1002</t>
  </si>
  <si>
    <t>HE2005 Principles of Econometrics</t>
  </si>
  <si>
    <t>Co-requisite of MH2500</t>
  </si>
  <si>
    <t>HE3001 Mathematical Economics</t>
  </si>
  <si>
    <t>HE3021 Intermediate Econometrics</t>
  </si>
  <si>
    <t>MPE (HEXXXX)</t>
  </si>
  <si>
    <t>HE2001</t>
  </si>
  <si>
    <t>HE2005</t>
  </si>
  <si>
    <t>MH1301 Discrete Mathematics</t>
  </si>
  <si>
    <t>HW0128 Scientific Communication 1</t>
  </si>
  <si>
    <t>MH2200 (AM, PM or Stats) / BU8601 (BA)</t>
  </si>
  <si>
    <t>MH4900</t>
  </si>
  <si>
    <t>MHXXXX (track)</t>
  </si>
  <si>
    <t>MPE (MHXXXX)</t>
  </si>
  <si>
    <t>MPE (HE4XXX)</t>
  </si>
  <si>
    <r>
      <t xml:space="preserve">HE2002 </t>
    </r>
    <r>
      <rPr>
        <sz val="10"/>
        <color rgb="FFFF33CC"/>
        <rFont val="Calibri"/>
        <family val="2"/>
        <scheme val="minor"/>
      </rPr>
      <t>Intermediate Macroeconomic Principles</t>
    </r>
  </si>
  <si>
    <r>
      <t>HE2001</t>
    </r>
    <r>
      <rPr>
        <sz val="10"/>
        <color rgb="FFFF33CC"/>
        <rFont val="Calibri"/>
        <family val="2"/>
        <scheme val="minor"/>
      </rPr>
      <t xml:space="preserve"> Intermediate Microeconomic Principles</t>
    </r>
  </si>
  <si>
    <t>PS0001</t>
  </si>
  <si>
    <t>HW0128</t>
  </si>
  <si>
    <t>AY2022/23</t>
  </si>
  <si>
    <r>
      <t xml:space="preserve">This course plan is based on MAEO program, taking </t>
    </r>
    <r>
      <rPr>
        <b/>
        <sz val="11"/>
        <color rgb="FFFF0000"/>
        <rFont val="Calibri"/>
        <family val="2"/>
        <scheme val="minor"/>
      </rPr>
      <t xml:space="preserve">Math </t>
    </r>
    <r>
      <rPr>
        <b/>
        <u/>
        <sz val="11"/>
        <color rgb="FFFF0000"/>
        <rFont val="Calibri"/>
        <family val="2"/>
        <scheme val="minor"/>
      </rPr>
      <t>FYP</t>
    </r>
    <r>
      <rPr>
        <b/>
        <sz val="11"/>
        <color theme="1"/>
        <rFont val="Calibri"/>
        <family val="2"/>
        <scheme val="minor"/>
      </rPr>
      <t xml:space="preserve"> to fulfil Major-PE requirement </t>
    </r>
    <r>
      <rPr>
        <b/>
        <sz val="11"/>
        <color rgb="FFFF0000"/>
        <rFont val="Calibri"/>
        <family val="2"/>
        <scheme val="minor"/>
      </rPr>
      <t>(REQUIRED)</t>
    </r>
  </si>
  <si>
    <t>ML0003 Kickstart Your Career Success</t>
  </si>
  <si>
    <t>*PS0003 - Plan Your Career Path</t>
  </si>
  <si>
    <t>*Courses which are available in both Semester 1 and 2.</t>
  </si>
  <si>
    <t>Major Core (CS)</t>
  </si>
  <si>
    <t>GER-PE (LA)</t>
  </si>
  <si>
    <t>Common Core</t>
  </si>
  <si>
    <t>FYP (MACS)</t>
  </si>
  <si>
    <t>MACS</t>
  </si>
  <si>
    <t>Double Major BSc (Hons) in Mathematical Sciences and Computer Science for students (admitted in AY2019/20 and later)</t>
  </si>
  <si>
    <t>CZ1003 Introduction to Computational Thinking</t>
  </si>
  <si>
    <t>CZ1005 Digital Logic</t>
  </si>
  <si>
    <t>MH1101 Calculus II</t>
  </si>
  <si>
    <t>MH1201 Linear Algebra II</t>
  </si>
  <si>
    <t>CZ1006 Computer Organisation and Architecture</t>
  </si>
  <si>
    <t>CZ1007 Data Structures</t>
  </si>
  <si>
    <t>MH2100 Calculus III</t>
  </si>
  <si>
    <t>CZ2001 Algorithms</t>
  </si>
  <si>
    <t>CZ2002 Object Oriented Design &amp; Programming</t>
  </si>
  <si>
    <t>CZ2003 Computer Graphics and Visualisation</t>
  </si>
  <si>
    <t>MH3100 Real Analysis</t>
  </si>
  <si>
    <t>CZ2004 Human Computer Interaction</t>
  </si>
  <si>
    <t>CZ2005 Operating Systems</t>
  </si>
  <si>
    <t>CZ2006 Software Engineering</t>
  </si>
  <si>
    <t>CZ2007 Introduction to Databases</t>
  </si>
  <si>
    <t>GC0001 Sustainability: Seeing Through the Haze</t>
  </si>
  <si>
    <t>PS8001 Defence Science</t>
  </si>
  <si>
    <t>*PS0003 Plan Your Career Path</t>
  </si>
  <si>
    <t>CZ3001 Advanced Computer Architecture</t>
  </si>
  <si>
    <t>CZ3006 Net Centric Computing</t>
  </si>
  <si>
    <t>HY0001 Ethics &amp; Moral Reasoning</t>
  </si>
  <si>
    <t>CZ3179 Professional Internship</t>
  </si>
  <si>
    <t>MH4900/ CZ4079 Final Year Project</t>
  </si>
  <si>
    <t>MH4900/ CZ4079</t>
  </si>
  <si>
    <t>CZ3005  Artificial Intelligence</t>
  </si>
  <si>
    <t>MPE (CS4XXX)</t>
  </si>
  <si>
    <t>Major PE (CS) Incl PI</t>
  </si>
  <si>
    <t>CZ3002 Advanced Software Engineering</t>
  </si>
  <si>
    <r>
      <t xml:space="preserve">This course plan is based on MACS program, taking </t>
    </r>
    <r>
      <rPr>
        <b/>
        <u/>
        <sz val="11"/>
        <color rgb="FFFF0000"/>
        <rFont val="Calibri"/>
        <family val="2"/>
        <scheme val="minor"/>
      </rPr>
      <t>FYP and PI</t>
    </r>
    <r>
      <rPr>
        <b/>
        <sz val="11"/>
        <color theme="1"/>
        <rFont val="Calibri"/>
        <family val="2"/>
        <scheme val="minor"/>
      </rPr>
      <t xml:space="preserve"> to fulfil Major-PE requirement </t>
    </r>
    <r>
      <rPr>
        <b/>
        <sz val="11"/>
        <color rgb="FFFF0000"/>
        <rFont val="Calibri"/>
        <family val="2"/>
        <scheme val="minor"/>
      </rPr>
      <t>(BOTH REQUIRED)</t>
    </r>
  </si>
  <si>
    <t>CZ1003</t>
  </si>
  <si>
    <t>CZ1007</t>
  </si>
  <si>
    <t>CZ1006, CZ1007</t>
  </si>
  <si>
    <t>CZ2002</t>
  </si>
  <si>
    <t>CZ2001</t>
  </si>
  <si>
    <t>CZ1006</t>
  </si>
  <si>
    <t>CZ2006</t>
  </si>
  <si>
    <t>CZ1006, CZ2002</t>
  </si>
  <si>
    <t>Double Major BSc (Hons) in Mathematical Sciences and Economics for students (admitted in AY2019/20 and later)</t>
  </si>
  <si>
    <t>Major PE (MAS) Incl FYP</t>
  </si>
  <si>
    <t>Suggested Course Planning Map (SPMS)</t>
  </si>
  <si>
    <t>Students can adjust GERPE and UE based on their preference</t>
  </si>
  <si>
    <t>This is NOT a fixed plan for students to follow and it is only meant as a guide. Please always check back with SPMS website for updated details</t>
  </si>
  <si>
    <t>AY2023/24</t>
  </si>
  <si>
    <t>HW0111 Communication: A Journey of Inquiry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</si>
</sst>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sz val="10"/>
      <color rgb="FFFF33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11" borderId="8" xfId="0" applyFill="1" applyBorder="1" applyAlignment="1">
      <alignment vertical="top" wrapText="1"/>
    </xf>
    <xf numFmtId="0" fontId="0" fillId="11" borderId="9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10" borderId="8" xfId="0" applyFill="1" applyBorder="1" applyAlignment="1">
      <alignment vertical="top" wrapText="1"/>
    </xf>
    <xf numFmtId="0" fontId="0" fillId="10" borderId="9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9" borderId="9" xfId="0" applyFill="1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0" borderId="11" xfId="0" applyBorder="1"/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wrapText="1"/>
    </xf>
    <xf numFmtId="0" fontId="1" fillId="0" borderId="16" xfId="0" applyFont="1" applyBorder="1" applyAlignment="1">
      <alignment horizontal="center" wrapText="1"/>
    </xf>
    <xf numFmtId="0" fontId="0" fillId="11" borderId="16" xfId="0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0" fillId="8" borderId="16" xfId="0" applyFill="1" applyBorder="1" applyAlignment="1">
      <alignment vertical="top" wrapText="1"/>
    </xf>
    <xf numFmtId="0" fontId="0" fillId="0" borderId="0" xfId="0" applyBorder="1"/>
    <xf numFmtId="0" fontId="3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10" xfId="0" applyBorder="1" applyAlignment="1">
      <alignment horizontal="right"/>
    </xf>
    <xf numFmtId="0" fontId="0" fillId="0" borderId="13" xfId="0" applyBorder="1" applyAlignment="1">
      <alignment horizontal="right"/>
    </xf>
    <xf numFmtId="0" fontId="1" fillId="0" borderId="12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7" fillId="11" borderId="8" xfId="0" applyFont="1" applyFill="1" applyBorder="1" applyAlignment="1">
      <alignment vertical="top" wrapText="1"/>
    </xf>
    <xf numFmtId="0" fontId="7" fillId="11" borderId="16" xfId="0" applyFont="1" applyFill="1" applyBorder="1" applyAlignment="1">
      <alignment vertical="top" wrapText="1"/>
    </xf>
    <xf numFmtId="0" fontId="1" fillId="0" borderId="0" xfId="0" applyFont="1" applyFill="1" applyBorder="1"/>
    <xf numFmtId="0" fontId="6" fillId="11" borderId="9" xfId="0" applyFont="1" applyFill="1" applyBorder="1" applyAlignment="1">
      <alignment vertical="top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0" fillId="11" borderId="8" xfId="0" applyFont="1" applyFill="1" applyBorder="1" applyAlignment="1">
      <alignment vertical="top" wrapText="1"/>
    </xf>
    <xf numFmtId="0" fontId="10" fillId="11" borderId="16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center" wrapText="1"/>
    </xf>
    <xf numFmtId="0" fontId="7" fillId="10" borderId="8" xfId="0" applyFont="1" applyFill="1" applyBorder="1" applyAlignment="1">
      <alignment vertical="top" wrapText="1"/>
    </xf>
    <xf numFmtId="0" fontId="7" fillId="10" borderId="16" xfId="0" applyFont="1" applyFill="1" applyBorder="1" applyAlignment="1">
      <alignment vertical="top" wrapText="1"/>
    </xf>
    <xf numFmtId="0" fontId="7" fillId="11" borderId="9" xfId="0" applyFont="1" applyFill="1" applyBorder="1" applyAlignment="1">
      <alignment vertical="top" wrapText="1"/>
    </xf>
    <xf numFmtId="0" fontId="10" fillId="10" borderId="8" xfId="0" applyFont="1" applyFill="1" applyBorder="1" applyAlignment="1">
      <alignment vertical="top" wrapText="1"/>
    </xf>
    <xf numFmtId="0" fontId="10" fillId="10" borderId="16" xfId="0" applyFont="1" applyFill="1" applyBorder="1" applyAlignment="1">
      <alignment vertical="top" wrapText="1"/>
    </xf>
    <xf numFmtId="0" fontId="10" fillId="10" borderId="9" xfId="0" applyFont="1" applyFill="1" applyBorder="1" applyAlignment="1">
      <alignment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1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7" fillId="4" borderId="16" xfId="0" applyFont="1" applyFill="1" applyBorder="1" applyAlignment="1">
      <alignment vertical="top" wrapText="1"/>
    </xf>
    <xf numFmtId="0" fontId="7" fillId="4" borderId="9" xfId="0" applyFont="1" applyFill="1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0" fillId="4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4" fillId="12" borderId="8" xfId="0" applyFont="1" applyFill="1" applyBorder="1" applyAlignment="1">
      <alignment vertical="top" wrapText="1"/>
    </xf>
    <xf numFmtId="0" fontId="14" fillId="13" borderId="3" xfId="0" applyFont="1" applyFill="1" applyBorder="1" applyAlignment="1">
      <alignment horizontal="center" vertical="center" wrapText="1"/>
    </xf>
    <xf numFmtId="0" fontId="14" fillId="12" borderId="19" xfId="0" applyFont="1" applyFill="1" applyBorder="1" applyAlignment="1">
      <alignment horizontal="left" vertical="top" wrapText="1"/>
    </xf>
    <xf numFmtId="0" fontId="14" fillId="12" borderId="16" xfId="0" applyFont="1" applyFill="1" applyBorder="1" applyAlignment="1">
      <alignment vertical="top" wrapText="1"/>
    </xf>
    <xf numFmtId="0" fontId="14" fillId="12" borderId="9" xfId="0" applyFont="1" applyFill="1" applyBorder="1" applyAlignment="1">
      <alignment vertical="top" wrapText="1"/>
    </xf>
    <xf numFmtId="0" fontId="14" fillId="12" borderId="5" xfId="0" applyFont="1" applyFill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0" fillId="1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0" fillId="3" borderId="19" xfId="0" applyFill="1" applyBorder="1" applyAlignment="1">
      <alignment vertical="top" wrapText="1"/>
    </xf>
    <xf numFmtId="0" fontId="8" fillId="11" borderId="9" xfId="0" applyFont="1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Alignment="1">
      <alignment vertical="top" wrapText="1"/>
    </xf>
    <xf numFmtId="0" fontId="0" fillId="14" borderId="8" xfId="0" applyFill="1" applyBorder="1" applyAlignment="1">
      <alignment vertical="top" wrapText="1"/>
    </xf>
    <xf numFmtId="0" fontId="0" fillId="14" borderId="16" xfId="0" applyFill="1" applyBorder="1" applyAlignment="1">
      <alignment vertical="top" wrapText="1"/>
    </xf>
    <xf numFmtId="0" fontId="0" fillId="14" borderId="9" xfId="0" applyFill="1" applyBorder="1" applyAlignment="1">
      <alignment vertical="top" wrapText="1"/>
    </xf>
    <xf numFmtId="0" fontId="0" fillId="14" borderId="8" xfId="0" applyFont="1" applyFill="1" applyBorder="1" applyAlignment="1">
      <alignment vertical="top" wrapText="1"/>
    </xf>
    <xf numFmtId="0" fontId="0" fillId="14" borderId="16" xfId="0" applyFont="1" applyFill="1" applyBorder="1" applyAlignment="1">
      <alignment vertical="top" wrapText="1"/>
    </xf>
    <xf numFmtId="0" fontId="0" fillId="14" borderId="9" xfId="0" applyFont="1" applyFill="1" applyBorder="1" applyAlignment="1">
      <alignment vertical="top" wrapText="1"/>
    </xf>
    <xf numFmtId="0" fontId="0" fillId="10" borderId="8" xfId="0" applyFont="1" applyFill="1" applyBorder="1" applyAlignment="1">
      <alignment vertical="top" wrapText="1"/>
    </xf>
    <xf numFmtId="0" fontId="0" fillId="10" borderId="16" xfId="0" applyFont="1" applyFill="1" applyBorder="1" applyAlignment="1">
      <alignment vertical="top" wrapText="1"/>
    </xf>
    <xf numFmtId="0" fontId="7" fillId="11" borderId="12" xfId="0" applyFont="1" applyFill="1" applyBorder="1" applyAlignment="1">
      <alignment vertical="top" wrapText="1"/>
    </xf>
    <xf numFmtId="0" fontId="7" fillId="11" borderId="5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11" borderId="1" xfId="0" applyFont="1" applyFill="1" applyBorder="1" applyAlignment="1">
      <alignment vertical="top" wrapText="1"/>
    </xf>
    <xf numFmtId="0" fontId="7" fillId="11" borderId="1" xfId="0" applyFont="1" applyFill="1" applyBorder="1" applyAlignment="1">
      <alignment wrapText="1"/>
    </xf>
    <xf numFmtId="0" fontId="7" fillId="11" borderId="1" xfId="0" applyFont="1" applyFill="1" applyBorder="1" applyAlignment="1">
      <alignment horizontal="right" vertical="top"/>
    </xf>
    <xf numFmtId="0" fontId="0" fillId="0" borderId="1" xfId="0" applyFill="1" applyBorder="1" applyAlignment="1">
      <alignment vertical="center" wrapText="1"/>
    </xf>
    <xf numFmtId="0" fontId="0" fillId="0" borderId="1" xfId="0" applyBorder="1"/>
    <xf numFmtId="0" fontId="0" fillId="3" borderId="5" xfId="0" applyFill="1" applyBorder="1" applyAlignment="1">
      <alignment vertical="top" wrapText="1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 wrapText="1"/>
    </xf>
    <xf numFmtId="0" fontId="15" fillId="15" borderId="0" xfId="0" applyFont="1" applyFill="1" applyAlignment="1">
      <alignment vertical="center"/>
    </xf>
    <xf numFmtId="0" fontId="14" fillId="0" borderId="0" xfId="0" applyFont="1"/>
    <xf numFmtId="0" fontId="16" fillId="0" borderId="0" xfId="0" applyFont="1"/>
    <xf numFmtId="0" fontId="1" fillId="4" borderId="0" xfId="0" applyFont="1" applyFill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11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6" fillId="15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97FFFF"/>
      <color rgb="FF99FFCC"/>
      <color rgb="FF00FFFF"/>
      <color rgb="FFFFFF99"/>
      <color rgb="FF99FF66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view="pageBreakPreview" topLeftCell="A12" zoomScale="80" zoomScaleNormal="100" zoomScaleSheetLayoutView="80" workbookViewId="0">
      <selection activeCell="P24" sqref="P24"/>
    </sheetView>
  </sheetViews>
  <sheetFormatPr defaultRowHeight="15" x14ac:dyDescent="0.25"/>
  <cols>
    <col min="1" max="1" width="8.85546875" style="25" customWidth="1"/>
    <col min="2" max="2" width="20.85546875" customWidth="1"/>
    <col min="3" max="3" width="7.85546875" customWidth="1"/>
    <col min="4" max="4" width="13.28515625" customWidth="1"/>
    <col min="5" max="5" width="18.28515625" customWidth="1"/>
    <col min="6" max="6" width="8" customWidth="1"/>
    <col min="7" max="8" width="14.5703125" customWidth="1"/>
    <col min="11" max="11" width="18.140625" customWidth="1"/>
    <col min="12" max="12" width="9.5703125" customWidth="1"/>
    <col min="13" max="13" width="15.85546875" customWidth="1"/>
    <col min="14" max="14" width="18.42578125" customWidth="1"/>
    <col min="15" max="15" width="8.7109375" customWidth="1"/>
    <col min="16" max="16" width="15.28515625" customWidth="1"/>
    <col min="17" max="17" width="13.85546875" customWidth="1"/>
  </cols>
  <sheetData>
    <row r="1" spans="1:18" ht="15.75" thickBot="1" x14ac:dyDescent="0.3"/>
    <row r="2" spans="1:18" ht="45.75" customHeight="1" thickTop="1" thickBot="1" x14ac:dyDescent="0.3">
      <c r="B2" s="1" t="s">
        <v>0</v>
      </c>
      <c r="C2" s="148" t="s">
        <v>1</v>
      </c>
      <c r="D2" s="149"/>
      <c r="E2" s="39" t="s">
        <v>2</v>
      </c>
      <c r="F2" s="157" t="s">
        <v>3</v>
      </c>
      <c r="G2" s="157"/>
      <c r="I2" s="121" t="s">
        <v>120</v>
      </c>
      <c r="J2" s="122"/>
      <c r="K2" s="123"/>
      <c r="L2" s="123"/>
      <c r="M2" s="127" t="s">
        <v>122</v>
      </c>
      <c r="N2" s="127"/>
      <c r="O2" s="127"/>
      <c r="P2" s="127"/>
      <c r="Q2" s="127"/>
    </row>
    <row r="3" spans="1:18" ht="20.100000000000001" customHeight="1" thickTop="1" x14ac:dyDescent="0.25">
      <c r="B3" s="4" t="s">
        <v>44</v>
      </c>
      <c r="C3" s="151">
        <v>48</v>
      </c>
      <c r="D3" s="152"/>
      <c r="E3" s="2">
        <f>SUM(C16:C18,F16:F19,L16:L18,O16:O17,C35)</f>
        <v>48</v>
      </c>
      <c r="F3" s="158"/>
      <c r="G3" s="159"/>
      <c r="I3" s="3" t="s">
        <v>18</v>
      </c>
      <c r="J3" s="155"/>
      <c r="K3" s="156"/>
      <c r="L3" s="32"/>
    </row>
    <row r="4" spans="1:18" ht="20.100000000000001" customHeight="1" x14ac:dyDescent="0.25">
      <c r="B4" s="43" t="s">
        <v>45</v>
      </c>
      <c r="C4" s="151">
        <v>21</v>
      </c>
      <c r="D4" s="152"/>
      <c r="E4" s="2">
        <f>SUM(C19:C20,F20:F21,L19,C34,F34)</f>
        <v>21</v>
      </c>
      <c r="F4" s="52"/>
      <c r="G4" s="53"/>
      <c r="I4" s="3"/>
      <c r="J4" s="48"/>
      <c r="K4" s="49"/>
      <c r="L4" s="32"/>
    </row>
    <row r="5" spans="1:18" ht="20.100000000000001" customHeight="1" x14ac:dyDescent="0.25">
      <c r="B5" s="5" t="s">
        <v>5</v>
      </c>
      <c r="C5" s="151">
        <v>15</v>
      </c>
      <c r="D5" s="152"/>
      <c r="E5" s="2">
        <f>SUM(C22,F22,L22:L23,O22:O24,F36:F37)</f>
        <v>15</v>
      </c>
      <c r="F5" s="146"/>
      <c r="G5" s="147"/>
      <c r="I5" s="3" t="s">
        <v>16</v>
      </c>
      <c r="J5" s="153" t="s">
        <v>43</v>
      </c>
      <c r="K5" s="154"/>
      <c r="L5" s="32"/>
    </row>
    <row r="6" spans="1:18" ht="20.100000000000001" customHeight="1" x14ac:dyDescent="0.25">
      <c r="B6" s="6" t="s">
        <v>119</v>
      </c>
      <c r="C6" s="151">
        <v>17</v>
      </c>
      <c r="D6" s="152"/>
      <c r="E6" s="2">
        <f>SUM(C38,F38,L38:L39)</f>
        <v>19</v>
      </c>
      <c r="F6" s="146"/>
      <c r="G6" s="147"/>
      <c r="I6" s="3" t="s">
        <v>17</v>
      </c>
      <c r="J6" s="155">
        <v>2020</v>
      </c>
      <c r="K6" s="156"/>
      <c r="L6" s="32"/>
    </row>
    <row r="7" spans="1:18" ht="20.100000000000001" customHeight="1" x14ac:dyDescent="0.25">
      <c r="B7" s="61" t="s">
        <v>47</v>
      </c>
      <c r="C7" s="151">
        <v>36</v>
      </c>
      <c r="D7" s="152"/>
      <c r="E7" s="2">
        <f>SUM(L25,O25,C39:C41,F39:F41,L40,O40,O39)</f>
        <v>36</v>
      </c>
      <c r="F7" s="50"/>
      <c r="G7" s="51"/>
      <c r="L7" s="32"/>
    </row>
    <row r="8" spans="1:18" ht="20.100000000000001" customHeight="1" x14ac:dyDescent="0.25">
      <c r="B8" s="7" t="s">
        <v>7</v>
      </c>
      <c r="C8" s="151">
        <v>3</v>
      </c>
      <c r="D8" s="152"/>
      <c r="E8" s="2">
        <v>3</v>
      </c>
      <c r="F8" s="146"/>
      <c r="G8" s="147"/>
      <c r="I8" s="46" t="s">
        <v>71</v>
      </c>
    </row>
    <row r="9" spans="1:18" ht="20.100000000000001" customHeight="1" x14ac:dyDescent="0.25">
      <c r="B9" s="8" t="s">
        <v>8</v>
      </c>
      <c r="C9" s="151">
        <v>3</v>
      </c>
      <c r="D9" s="152"/>
      <c r="E9" s="2">
        <v>3</v>
      </c>
      <c r="F9" s="146"/>
      <c r="G9" s="147"/>
      <c r="I9" s="58" t="s">
        <v>118</v>
      </c>
    </row>
    <row r="10" spans="1:18" ht="20.100000000000001" customHeight="1" x14ac:dyDescent="0.25">
      <c r="B10" s="119"/>
      <c r="C10" s="150"/>
      <c r="D10" s="150"/>
      <c r="E10" s="119"/>
      <c r="F10" s="146"/>
      <c r="G10" s="147"/>
      <c r="I10" s="125" t="s">
        <v>121</v>
      </c>
    </row>
    <row r="11" spans="1:18" ht="20.100000000000001" customHeight="1" x14ac:dyDescent="0.25">
      <c r="B11" s="1" t="s">
        <v>9</v>
      </c>
      <c r="C11" s="148">
        <f>SUM(C3:D9)</f>
        <v>143</v>
      </c>
      <c r="D11" s="149"/>
      <c r="E11" s="2">
        <f>SUM(C28,F28,L28,O28,C44,F44,L44,O44)</f>
        <v>145</v>
      </c>
      <c r="F11" s="146"/>
      <c r="G11" s="147"/>
    </row>
    <row r="12" spans="1:18" ht="15.75" thickBot="1" x14ac:dyDescent="0.3">
      <c r="I12" s="126" t="s">
        <v>74</v>
      </c>
    </row>
    <row r="13" spans="1:18" ht="20.100000000000001" customHeight="1" thickBot="1" x14ac:dyDescent="0.35">
      <c r="B13" s="143" t="s">
        <v>20</v>
      </c>
      <c r="C13" s="144"/>
      <c r="D13" s="144"/>
      <c r="E13" s="144"/>
      <c r="F13" s="144"/>
      <c r="G13" s="144"/>
      <c r="H13" s="144"/>
      <c r="I13" s="145"/>
      <c r="J13" s="36"/>
      <c r="K13" s="143" t="s">
        <v>21</v>
      </c>
      <c r="L13" s="144"/>
      <c r="M13" s="144"/>
      <c r="N13" s="144"/>
      <c r="O13" s="144"/>
      <c r="P13" s="144"/>
      <c r="Q13" s="144"/>
      <c r="R13" s="145"/>
    </row>
    <row r="14" spans="1:18" ht="20.100000000000001" customHeight="1" x14ac:dyDescent="0.25">
      <c r="B14" s="134" t="s">
        <v>10</v>
      </c>
      <c r="C14" s="135"/>
      <c r="D14" s="136"/>
      <c r="E14" s="134" t="s">
        <v>11</v>
      </c>
      <c r="F14" s="135"/>
      <c r="G14" s="136"/>
      <c r="H14" s="137" t="s">
        <v>12</v>
      </c>
      <c r="I14" s="138"/>
      <c r="J14" s="40"/>
      <c r="K14" s="134" t="s">
        <v>10</v>
      </c>
      <c r="L14" s="135"/>
      <c r="M14" s="136"/>
      <c r="N14" s="134" t="s">
        <v>11</v>
      </c>
      <c r="O14" s="135"/>
      <c r="P14" s="136"/>
      <c r="Q14" s="137" t="s">
        <v>12</v>
      </c>
      <c r="R14" s="138"/>
    </row>
    <row r="15" spans="1:18" ht="20.100000000000001" customHeight="1" x14ac:dyDescent="0.25">
      <c r="B15" s="33" t="s">
        <v>13</v>
      </c>
      <c r="C15" s="57" t="s">
        <v>14</v>
      </c>
      <c r="D15" s="34" t="s">
        <v>38</v>
      </c>
      <c r="E15" s="33" t="s">
        <v>13</v>
      </c>
      <c r="F15" s="35" t="s">
        <v>14</v>
      </c>
      <c r="G15" s="34" t="s">
        <v>38</v>
      </c>
      <c r="H15" s="9" t="s">
        <v>13</v>
      </c>
      <c r="I15" s="11" t="s">
        <v>14</v>
      </c>
      <c r="J15" s="41"/>
      <c r="K15" s="10" t="s">
        <v>13</v>
      </c>
      <c r="L15" s="35" t="s">
        <v>14</v>
      </c>
      <c r="M15" s="34" t="s">
        <v>38</v>
      </c>
      <c r="N15" s="10" t="s">
        <v>13</v>
      </c>
      <c r="O15" s="26" t="s">
        <v>14</v>
      </c>
      <c r="P15" s="34" t="s">
        <v>38</v>
      </c>
      <c r="Q15" s="9" t="s">
        <v>13</v>
      </c>
      <c r="R15" s="11" t="s">
        <v>14</v>
      </c>
    </row>
    <row r="16" spans="1:18" ht="30" customHeight="1" x14ac:dyDescent="0.25">
      <c r="A16" s="128" t="s">
        <v>4</v>
      </c>
      <c r="B16" s="12" t="s">
        <v>24</v>
      </c>
      <c r="C16" s="27">
        <v>4</v>
      </c>
      <c r="D16" s="13"/>
      <c r="E16" s="12" t="s">
        <v>26</v>
      </c>
      <c r="F16" s="27">
        <v>4</v>
      </c>
      <c r="G16" s="13" t="s">
        <v>22</v>
      </c>
      <c r="H16" s="23"/>
      <c r="I16" s="24"/>
      <c r="J16" s="42"/>
      <c r="K16" s="12" t="s">
        <v>28</v>
      </c>
      <c r="L16" s="27">
        <v>4</v>
      </c>
      <c r="M16" s="13" t="s">
        <v>40</v>
      </c>
      <c r="N16" s="12" t="s">
        <v>63</v>
      </c>
      <c r="O16" s="27">
        <v>4</v>
      </c>
      <c r="P16" s="13"/>
      <c r="Q16" s="23"/>
      <c r="R16" s="24"/>
    </row>
    <row r="17" spans="1:18" ht="30" customHeight="1" x14ac:dyDescent="0.25">
      <c r="A17" s="129"/>
      <c r="B17" s="12" t="s">
        <v>25</v>
      </c>
      <c r="C17" s="27">
        <v>4</v>
      </c>
      <c r="D17" s="13"/>
      <c r="E17" s="12" t="s">
        <v>27</v>
      </c>
      <c r="F17" s="27">
        <v>4</v>
      </c>
      <c r="G17" s="13" t="s">
        <v>23</v>
      </c>
      <c r="H17" s="23"/>
      <c r="I17" s="24"/>
      <c r="J17" s="42"/>
      <c r="K17" s="12" t="s">
        <v>29</v>
      </c>
      <c r="L17" s="27">
        <v>4</v>
      </c>
      <c r="M17" s="13" t="s">
        <v>39</v>
      </c>
      <c r="N17" s="12" t="s">
        <v>63</v>
      </c>
      <c r="O17" s="27">
        <v>3</v>
      </c>
      <c r="P17" s="13"/>
      <c r="Q17" s="23"/>
      <c r="R17" s="24"/>
    </row>
    <row r="18" spans="1:18" ht="51.75" customHeight="1" x14ac:dyDescent="0.25">
      <c r="A18" s="129"/>
      <c r="B18" s="12" t="s">
        <v>37</v>
      </c>
      <c r="C18" s="27">
        <v>4</v>
      </c>
      <c r="D18" s="13"/>
      <c r="E18" s="12" t="s">
        <v>42</v>
      </c>
      <c r="F18" s="27">
        <v>3</v>
      </c>
      <c r="G18" s="13" t="s">
        <v>68</v>
      </c>
      <c r="H18" s="23"/>
      <c r="I18" s="24"/>
      <c r="J18" s="42"/>
      <c r="K18" s="59" t="s">
        <v>61</v>
      </c>
      <c r="L18" s="60">
        <v>3</v>
      </c>
      <c r="M18" s="64"/>
      <c r="N18" s="59"/>
      <c r="O18" s="60"/>
      <c r="P18" s="47"/>
      <c r="Q18" s="23"/>
      <c r="R18" s="24"/>
    </row>
    <row r="19" spans="1:18" ht="30" customHeight="1" x14ac:dyDescent="0.25">
      <c r="A19" s="129"/>
      <c r="B19" s="44" t="s">
        <v>48</v>
      </c>
      <c r="C19" s="45">
        <v>3</v>
      </c>
      <c r="D19" s="13"/>
      <c r="E19" s="12" t="s">
        <v>59</v>
      </c>
      <c r="F19" s="27">
        <v>3</v>
      </c>
      <c r="G19" s="13"/>
      <c r="H19" s="23"/>
      <c r="I19" s="24"/>
      <c r="J19" s="42"/>
      <c r="K19" s="44" t="s">
        <v>52</v>
      </c>
      <c r="L19" s="45">
        <v>3</v>
      </c>
      <c r="M19" s="64" t="s">
        <v>53</v>
      </c>
      <c r="N19" s="59"/>
      <c r="O19" s="60"/>
      <c r="P19" s="47"/>
      <c r="Q19" s="23"/>
      <c r="R19" s="24"/>
    </row>
    <row r="20" spans="1:18" ht="30" customHeight="1" x14ac:dyDescent="0.25">
      <c r="A20" s="129"/>
      <c r="B20" s="44" t="s">
        <v>49</v>
      </c>
      <c r="C20" s="45">
        <v>3</v>
      </c>
      <c r="D20" s="13"/>
      <c r="E20" s="44" t="s">
        <v>67</v>
      </c>
      <c r="F20" s="45">
        <v>3</v>
      </c>
      <c r="G20" s="64" t="s">
        <v>50</v>
      </c>
      <c r="H20" s="23"/>
      <c r="I20" s="24"/>
      <c r="J20" s="42"/>
      <c r="K20" s="12"/>
      <c r="L20" s="27"/>
      <c r="M20" s="13"/>
      <c r="N20" s="44"/>
      <c r="O20" s="45"/>
      <c r="P20" s="47"/>
      <c r="Q20" s="23"/>
      <c r="R20" s="24"/>
    </row>
    <row r="21" spans="1:18" ht="30" customHeight="1" x14ac:dyDescent="0.25">
      <c r="A21" s="139"/>
      <c r="B21" s="44"/>
      <c r="C21" s="45"/>
      <c r="D21" s="13"/>
      <c r="E21" s="44" t="s">
        <v>66</v>
      </c>
      <c r="F21" s="45">
        <v>3</v>
      </c>
      <c r="G21" s="64" t="s">
        <v>51</v>
      </c>
      <c r="H21" s="23"/>
      <c r="I21" s="24"/>
      <c r="J21" s="42"/>
      <c r="K21" s="12"/>
      <c r="L21" s="27"/>
      <c r="M21" s="13"/>
      <c r="N21" s="44"/>
      <c r="O21" s="45"/>
      <c r="P21" s="13"/>
      <c r="Q21" s="23"/>
      <c r="R21" s="24"/>
    </row>
    <row r="22" spans="1:18" ht="30" customHeight="1" x14ac:dyDescent="0.25">
      <c r="A22" s="130" t="s">
        <v>5</v>
      </c>
      <c r="B22" s="141" t="s">
        <v>32</v>
      </c>
      <c r="C22" s="28">
        <v>3</v>
      </c>
      <c r="D22" s="15"/>
      <c r="E22" s="14" t="s">
        <v>31</v>
      </c>
      <c r="F22" s="28">
        <v>1</v>
      </c>
      <c r="G22" s="15"/>
      <c r="H22" s="23"/>
      <c r="I22" s="24"/>
      <c r="J22" s="42"/>
      <c r="K22" s="87" t="s">
        <v>72</v>
      </c>
      <c r="L22" s="28">
        <v>1</v>
      </c>
      <c r="M22" s="101"/>
      <c r="N22" s="120" t="s">
        <v>124</v>
      </c>
      <c r="O22" s="28">
        <v>2</v>
      </c>
      <c r="P22" s="15"/>
      <c r="Q22" s="23"/>
      <c r="R22" s="24"/>
    </row>
    <row r="23" spans="1:18" ht="30" customHeight="1" x14ac:dyDescent="0.25">
      <c r="A23" s="140"/>
      <c r="B23" s="142"/>
      <c r="C23" s="28"/>
      <c r="D23" s="15"/>
      <c r="E23" s="14"/>
      <c r="F23" s="28"/>
      <c r="G23" s="15"/>
      <c r="H23" s="23"/>
      <c r="I23" s="24"/>
      <c r="J23" s="42"/>
      <c r="K23" s="87" t="s">
        <v>73</v>
      </c>
      <c r="L23" s="90">
        <v>1</v>
      </c>
      <c r="M23" s="15"/>
      <c r="N23" s="14" t="s">
        <v>34</v>
      </c>
      <c r="O23" s="28">
        <v>1</v>
      </c>
      <c r="P23" s="15"/>
      <c r="Q23" s="23"/>
      <c r="R23" s="24"/>
    </row>
    <row r="24" spans="1:18" ht="30" customHeight="1" x14ac:dyDescent="0.25">
      <c r="A24" s="88"/>
      <c r="B24" s="89"/>
      <c r="C24" s="90"/>
      <c r="D24" s="91"/>
      <c r="E24" s="92"/>
      <c r="F24" s="90"/>
      <c r="G24" s="91"/>
      <c r="H24" s="93"/>
      <c r="I24" s="94"/>
      <c r="J24" s="95"/>
      <c r="K24" s="87"/>
      <c r="L24" s="90"/>
      <c r="M24" s="91"/>
      <c r="N24" s="14" t="s">
        <v>33</v>
      </c>
      <c r="O24" s="28">
        <v>3</v>
      </c>
      <c r="P24" s="15" t="s">
        <v>68</v>
      </c>
      <c r="Q24" s="93"/>
      <c r="R24" s="94"/>
    </row>
    <row r="25" spans="1:18" ht="30" customHeight="1" x14ac:dyDescent="0.25">
      <c r="A25" s="54" t="s">
        <v>6</v>
      </c>
      <c r="B25" s="68"/>
      <c r="C25" s="69"/>
      <c r="D25" s="70"/>
      <c r="E25" s="71"/>
      <c r="F25" s="69"/>
      <c r="G25" s="70"/>
      <c r="H25" s="23"/>
      <c r="I25" s="24"/>
      <c r="J25" s="42"/>
      <c r="K25" s="72" t="s">
        <v>56</v>
      </c>
      <c r="L25" s="73">
        <v>3</v>
      </c>
      <c r="M25" s="74"/>
      <c r="N25" s="72" t="s">
        <v>56</v>
      </c>
      <c r="O25" s="73">
        <v>3</v>
      </c>
      <c r="P25" s="70"/>
      <c r="Q25" s="23"/>
      <c r="R25" s="24"/>
    </row>
    <row r="26" spans="1:18" ht="30" customHeight="1" x14ac:dyDescent="0.25">
      <c r="A26" s="55" t="s">
        <v>19</v>
      </c>
      <c r="B26" s="18"/>
      <c r="C26" s="30"/>
      <c r="D26" s="19"/>
      <c r="E26" s="18"/>
      <c r="F26" s="30"/>
      <c r="G26" s="19"/>
      <c r="H26" s="23"/>
      <c r="I26" s="24"/>
      <c r="J26" s="42"/>
      <c r="K26" s="18"/>
      <c r="L26" s="30"/>
      <c r="M26" s="19"/>
      <c r="N26" s="18" t="s">
        <v>7</v>
      </c>
      <c r="O26" s="30">
        <v>3</v>
      </c>
      <c r="P26" s="19"/>
      <c r="Q26" s="23"/>
      <c r="R26" s="24"/>
    </row>
    <row r="27" spans="1:18" ht="30" customHeight="1" x14ac:dyDescent="0.25">
      <c r="A27" s="56" t="s">
        <v>8</v>
      </c>
      <c r="B27" s="20"/>
      <c r="C27" s="31"/>
      <c r="D27" s="21"/>
      <c r="E27" s="20"/>
      <c r="F27" s="31"/>
      <c r="G27" s="21"/>
      <c r="H27" s="23"/>
      <c r="I27" s="24"/>
      <c r="J27" s="42"/>
      <c r="K27" s="20"/>
      <c r="L27" s="31"/>
      <c r="M27" s="21"/>
      <c r="N27" s="20" t="s">
        <v>8</v>
      </c>
      <c r="O27" s="31">
        <v>3</v>
      </c>
      <c r="P27" s="21"/>
      <c r="Q27" s="23"/>
      <c r="R27" s="24"/>
    </row>
    <row r="28" spans="1:18" ht="30" customHeight="1" thickBot="1" x14ac:dyDescent="0.3">
      <c r="B28" s="37" t="s">
        <v>15</v>
      </c>
      <c r="C28" s="22">
        <f>SUM(C16:C27)</f>
        <v>21</v>
      </c>
      <c r="D28" s="22"/>
      <c r="E28" s="37" t="s">
        <v>15</v>
      </c>
      <c r="F28" s="22">
        <f>SUM(F16:F27)</f>
        <v>21</v>
      </c>
      <c r="G28" s="22">
        <f>SUM(G16:G27)</f>
        <v>0</v>
      </c>
      <c r="H28" s="38" t="s">
        <v>15</v>
      </c>
      <c r="I28" s="22">
        <f>SUM(I16:I27)</f>
        <v>0</v>
      </c>
      <c r="J28" s="32"/>
      <c r="K28" s="37" t="s">
        <v>15</v>
      </c>
      <c r="L28" s="22">
        <f>SUM(L16:L27)</f>
        <v>19</v>
      </c>
      <c r="M28" s="22">
        <f>SUM(M16:M27)</f>
        <v>0</v>
      </c>
      <c r="N28" s="37" t="s">
        <v>15</v>
      </c>
      <c r="O28" s="22">
        <f>SUM(O16:O27)</f>
        <v>22</v>
      </c>
      <c r="P28" s="22">
        <f>SUM(P16:P27)</f>
        <v>0</v>
      </c>
      <c r="Q28" s="38" t="s">
        <v>15</v>
      </c>
      <c r="R28" s="22">
        <f>SUM(R16:R27)</f>
        <v>0</v>
      </c>
    </row>
    <row r="29" spans="1:18" ht="20.100000000000001" customHeight="1" x14ac:dyDescent="0.25"/>
    <row r="30" spans="1:18" ht="20.100000000000001" customHeight="1" thickBot="1" x14ac:dyDescent="0.3"/>
    <row r="31" spans="1:18" ht="20.100000000000001" customHeight="1" thickBot="1" x14ac:dyDescent="0.35">
      <c r="B31" s="143" t="s">
        <v>70</v>
      </c>
      <c r="C31" s="144"/>
      <c r="D31" s="144"/>
      <c r="E31" s="144"/>
      <c r="F31" s="144"/>
      <c r="G31" s="144"/>
      <c r="H31" s="144"/>
      <c r="I31" s="145"/>
      <c r="J31" s="36"/>
      <c r="K31" s="143" t="s">
        <v>123</v>
      </c>
      <c r="L31" s="144"/>
      <c r="M31" s="144"/>
      <c r="N31" s="144"/>
      <c r="O31" s="144"/>
      <c r="P31" s="144"/>
      <c r="Q31" s="144"/>
      <c r="R31" s="145"/>
    </row>
    <row r="32" spans="1:18" ht="20.100000000000001" customHeight="1" x14ac:dyDescent="0.25">
      <c r="B32" s="134" t="s">
        <v>10</v>
      </c>
      <c r="C32" s="135"/>
      <c r="D32" s="136"/>
      <c r="E32" s="134" t="s">
        <v>11</v>
      </c>
      <c r="F32" s="135"/>
      <c r="G32" s="136"/>
      <c r="H32" s="137" t="s">
        <v>12</v>
      </c>
      <c r="I32" s="138"/>
      <c r="J32" s="40"/>
      <c r="K32" s="134" t="s">
        <v>10</v>
      </c>
      <c r="L32" s="135"/>
      <c r="M32" s="136"/>
      <c r="N32" s="134" t="s">
        <v>11</v>
      </c>
      <c r="O32" s="135"/>
      <c r="P32" s="136"/>
      <c r="Q32" s="137" t="s">
        <v>12</v>
      </c>
      <c r="R32" s="138"/>
    </row>
    <row r="33" spans="1:18" ht="20.100000000000001" customHeight="1" x14ac:dyDescent="0.25">
      <c r="B33" s="10" t="s">
        <v>13</v>
      </c>
      <c r="C33" s="26" t="s">
        <v>14</v>
      </c>
      <c r="D33" s="34" t="s">
        <v>38</v>
      </c>
      <c r="E33" s="10" t="s">
        <v>13</v>
      </c>
      <c r="F33" s="26" t="s">
        <v>14</v>
      </c>
      <c r="G33" s="34" t="s">
        <v>38</v>
      </c>
      <c r="H33" s="9" t="s">
        <v>13</v>
      </c>
      <c r="I33" s="11" t="s">
        <v>14</v>
      </c>
      <c r="J33" s="41"/>
      <c r="K33" s="10" t="s">
        <v>13</v>
      </c>
      <c r="L33" s="26" t="s">
        <v>14</v>
      </c>
      <c r="M33" s="34" t="s">
        <v>38</v>
      </c>
      <c r="N33" s="10" t="s">
        <v>13</v>
      </c>
      <c r="O33" s="26" t="s">
        <v>14</v>
      </c>
      <c r="P33" s="34" t="s">
        <v>38</v>
      </c>
      <c r="Q33" s="9" t="s">
        <v>13</v>
      </c>
      <c r="R33" s="11" t="s">
        <v>14</v>
      </c>
    </row>
    <row r="34" spans="1:18" ht="30" customHeight="1" x14ac:dyDescent="0.25">
      <c r="A34" s="128" t="s">
        <v>4</v>
      </c>
      <c r="B34" s="44" t="s">
        <v>54</v>
      </c>
      <c r="C34" s="45">
        <v>3</v>
      </c>
      <c r="D34" s="64" t="s">
        <v>57</v>
      </c>
      <c r="E34" s="44" t="s">
        <v>55</v>
      </c>
      <c r="F34" s="45">
        <v>3</v>
      </c>
      <c r="G34" s="64" t="s">
        <v>58</v>
      </c>
      <c r="H34" s="23"/>
      <c r="I34" s="24"/>
      <c r="J34" s="42"/>
      <c r="K34" s="12"/>
      <c r="L34" s="27"/>
      <c r="M34" s="13"/>
      <c r="N34" s="12"/>
      <c r="O34" s="27"/>
      <c r="P34" s="13"/>
      <c r="Q34" s="23"/>
      <c r="R34" s="24"/>
    </row>
    <row r="35" spans="1:18" ht="30" customHeight="1" x14ac:dyDescent="0.25">
      <c r="A35" s="129"/>
      <c r="B35" s="59" t="s">
        <v>63</v>
      </c>
      <c r="C35" s="60">
        <v>4</v>
      </c>
      <c r="D35" s="13"/>
      <c r="E35" s="44"/>
      <c r="F35" s="45"/>
      <c r="G35" s="64"/>
      <c r="H35" s="23"/>
      <c r="I35" s="24"/>
      <c r="J35" s="42"/>
      <c r="K35" s="12"/>
      <c r="L35" s="27"/>
      <c r="M35" s="13"/>
      <c r="N35" s="12"/>
      <c r="O35" s="27"/>
      <c r="P35" s="13"/>
      <c r="Q35" s="23"/>
      <c r="R35" s="24"/>
    </row>
    <row r="36" spans="1:18" ht="30" customHeight="1" x14ac:dyDescent="0.25">
      <c r="A36" s="130" t="s">
        <v>5</v>
      </c>
      <c r="B36" s="14"/>
      <c r="C36" s="28"/>
      <c r="D36" s="15"/>
      <c r="E36" s="14" t="s">
        <v>35</v>
      </c>
      <c r="F36" s="28">
        <v>2</v>
      </c>
      <c r="G36" s="15" t="s">
        <v>69</v>
      </c>
      <c r="H36" s="23"/>
      <c r="I36" s="24"/>
      <c r="J36" s="42"/>
      <c r="K36" s="14"/>
      <c r="L36" s="28"/>
      <c r="M36" s="15"/>
      <c r="N36" s="14"/>
      <c r="O36" s="28"/>
      <c r="P36" s="15"/>
      <c r="Q36" s="23"/>
      <c r="R36" s="24"/>
    </row>
    <row r="37" spans="1:18" ht="30" customHeight="1" x14ac:dyDescent="0.25">
      <c r="A37" s="131"/>
      <c r="B37" s="14"/>
      <c r="C37" s="28"/>
      <c r="D37" s="15"/>
      <c r="E37" s="14" t="s">
        <v>36</v>
      </c>
      <c r="F37" s="28">
        <v>1</v>
      </c>
      <c r="G37" s="15"/>
      <c r="H37" s="23"/>
      <c r="I37" s="24"/>
      <c r="J37" s="42"/>
      <c r="K37" s="14"/>
      <c r="L37" s="28"/>
      <c r="M37" s="15"/>
      <c r="N37" s="14"/>
      <c r="O37" s="28"/>
      <c r="P37" s="15"/>
      <c r="Q37" s="23"/>
      <c r="R37" s="24"/>
    </row>
    <row r="38" spans="1:18" ht="30" customHeight="1" x14ac:dyDescent="0.25">
      <c r="A38" s="132" t="s">
        <v>6</v>
      </c>
      <c r="B38" s="16" t="s">
        <v>64</v>
      </c>
      <c r="C38" s="29">
        <v>3</v>
      </c>
      <c r="D38" s="17"/>
      <c r="E38" s="16" t="s">
        <v>64</v>
      </c>
      <c r="F38" s="29">
        <v>4</v>
      </c>
      <c r="G38" s="17"/>
      <c r="H38" s="23"/>
      <c r="I38" s="24"/>
      <c r="J38" s="42"/>
      <c r="K38" s="65" t="s">
        <v>41</v>
      </c>
      <c r="L38" s="66">
        <v>8</v>
      </c>
      <c r="M38" s="67"/>
      <c r="N38" s="65" t="s">
        <v>62</v>
      </c>
      <c r="O38" s="29"/>
      <c r="P38" s="17"/>
      <c r="Q38" s="23"/>
      <c r="R38" s="24"/>
    </row>
    <row r="39" spans="1:18" ht="30" customHeight="1" x14ac:dyDescent="0.25">
      <c r="A39" s="133"/>
      <c r="B39" s="62" t="s">
        <v>56</v>
      </c>
      <c r="C39" s="63">
        <v>3</v>
      </c>
      <c r="D39" s="17"/>
      <c r="E39" s="62" t="s">
        <v>56</v>
      </c>
      <c r="F39" s="63">
        <v>3</v>
      </c>
      <c r="G39" s="17"/>
      <c r="H39" s="23"/>
      <c r="I39" s="24"/>
      <c r="J39" s="42"/>
      <c r="K39" s="16" t="s">
        <v>30</v>
      </c>
      <c r="L39" s="29">
        <v>4</v>
      </c>
      <c r="M39" s="17"/>
      <c r="N39" s="62" t="s">
        <v>65</v>
      </c>
      <c r="O39" s="63">
        <v>4</v>
      </c>
      <c r="P39" s="17"/>
      <c r="Q39" s="23"/>
      <c r="R39" s="24"/>
    </row>
    <row r="40" spans="1:18" ht="30" customHeight="1" x14ac:dyDescent="0.25">
      <c r="A40" s="133"/>
      <c r="B40" s="62" t="s">
        <v>56</v>
      </c>
      <c r="C40" s="63">
        <v>3</v>
      </c>
      <c r="D40" s="17"/>
      <c r="E40" s="62" t="s">
        <v>56</v>
      </c>
      <c r="F40" s="63">
        <v>3</v>
      </c>
      <c r="G40" s="17"/>
      <c r="H40" s="23"/>
      <c r="I40" s="24"/>
      <c r="J40" s="42"/>
      <c r="K40" s="62" t="s">
        <v>65</v>
      </c>
      <c r="L40" s="63">
        <v>4</v>
      </c>
      <c r="M40" s="17"/>
      <c r="N40" s="62" t="s">
        <v>65</v>
      </c>
      <c r="O40" s="63">
        <v>4</v>
      </c>
      <c r="P40" s="17"/>
      <c r="Q40" s="23"/>
      <c r="R40" s="24"/>
    </row>
    <row r="41" spans="1:18" ht="30" customHeight="1" x14ac:dyDescent="0.25">
      <c r="A41" s="133"/>
      <c r="B41" s="62" t="s">
        <v>56</v>
      </c>
      <c r="C41" s="63">
        <v>3</v>
      </c>
      <c r="D41" s="17"/>
      <c r="E41" s="62" t="s">
        <v>56</v>
      </c>
      <c r="F41" s="63">
        <v>3</v>
      </c>
      <c r="G41" s="17"/>
      <c r="H41" s="23"/>
      <c r="I41" s="24"/>
      <c r="J41" s="42"/>
      <c r="K41" s="62"/>
      <c r="L41" s="63"/>
      <c r="M41" s="17"/>
      <c r="N41" s="16"/>
      <c r="O41" s="29"/>
      <c r="P41" s="17"/>
      <c r="Q41" s="23"/>
      <c r="R41" s="24"/>
    </row>
    <row r="42" spans="1:18" ht="30" customHeight="1" x14ac:dyDescent="0.25">
      <c r="A42" s="55" t="s">
        <v>19</v>
      </c>
      <c r="B42" s="18"/>
      <c r="C42" s="30"/>
      <c r="D42" s="19"/>
      <c r="E42" s="18"/>
      <c r="F42" s="30"/>
      <c r="G42" s="19"/>
      <c r="H42" s="23"/>
      <c r="I42" s="24"/>
      <c r="J42" s="42"/>
      <c r="K42" s="18"/>
      <c r="L42" s="30"/>
      <c r="M42" s="19"/>
      <c r="N42" s="18"/>
      <c r="O42" s="30"/>
      <c r="P42" s="19"/>
      <c r="Q42" s="23"/>
      <c r="R42" s="24"/>
    </row>
    <row r="43" spans="1:18" ht="30" customHeight="1" x14ac:dyDescent="0.25">
      <c r="A43" s="56" t="s">
        <v>8</v>
      </c>
      <c r="B43" s="20"/>
      <c r="C43" s="31"/>
      <c r="D43" s="21"/>
      <c r="E43" s="20"/>
      <c r="F43" s="31"/>
      <c r="G43" s="21"/>
      <c r="H43" s="23"/>
      <c r="I43" s="24"/>
      <c r="J43" s="42"/>
      <c r="K43" s="20"/>
      <c r="L43" s="31"/>
      <c r="M43" s="21"/>
      <c r="N43" s="20"/>
      <c r="O43" s="31"/>
      <c r="P43" s="21"/>
      <c r="Q43" s="23"/>
      <c r="R43" s="24"/>
    </row>
    <row r="44" spans="1:18" ht="30" customHeight="1" thickBot="1" x14ac:dyDescent="0.3">
      <c r="B44" s="37" t="s">
        <v>15</v>
      </c>
      <c r="C44" s="22">
        <f>SUM(C34:C43)</f>
        <v>19</v>
      </c>
      <c r="D44" s="22">
        <f>SUM(D34:D43)</f>
        <v>0</v>
      </c>
      <c r="E44" s="37" t="s">
        <v>15</v>
      </c>
      <c r="F44" s="22">
        <f>SUM(F34:F43)</f>
        <v>19</v>
      </c>
      <c r="G44" s="22">
        <f>SUM(G34:G43)</f>
        <v>0</v>
      </c>
      <c r="H44" s="38" t="s">
        <v>15</v>
      </c>
      <c r="I44" s="22">
        <f>SUM(I34:I43)</f>
        <v>0</v>
      </c>
      <c r="J44" s="32"/>
      <c r="K44" s="37" t="s">
        <v>15</v>
      </c>
      <c r="L44" s="22">
        <f>SUM(L34:L43)</f>
        <v>16</v>
      </c>
      <c r="M44" s="22">
        <f>SUM(M34:M43)</f>
        <v>0</v>
      </c>
      <c r="N44" s="37" t="s">
        <v>15</v>
      </c>
      <c r="O44" s="22">
        <f>SUM(O34:O43)</f>
        <v>8</v>
      </c>
      <c r="P44" s="22">
        <f>SUM(P34:P43)</f>
        <v>0</v>
      </c>
      <c r="Q44" s="38" t="s">
        <v>15</v>
      </c>
      <c r="R44" s="22">
        <f>SUM(R34:R43)</f>
        <v>0</v>
      </c>
    </row>
  </sheetData>
  <mergeCells count="44">
    <mergeCell ref="J5:K5"/>
    <mergeCell ref="C6:D6"/>
    <mergeCell ref="F6:G6"/>
    <mergeCell ref="J6:K6"/>
    <mergeCell ref="C2:D2"/>
    <mergeCell ref="F2:G2"/>
    <mergeCell ref="C3:D3"/>
    <mergeCell ref="F3:G3"/>
    <mergeCell ref="J3:K3"/>
    <mergeCell ref="C4:D4"/>
    <mergeCell ref="C7:D7"/>
    <mergeCell ref="C8:D8"/>
    <mergeCell ref="F8:G8"/>
    <mergeCell ref="F9:G9"/>
    <mergeCell ref="C5:D5"/>
    <mergeCell ref="F5:G5"/>
    <mergeCell ref="C9:D9"/>
    <mergeCell ref="K13:R13"/>
    <mergeCell ref="B14:D14"/>
    <mergeCell ref="E14:G14"/>
    <mergeCell ref="H14:I14"/>
    <mergeCell ref="K14:M14"/>
    <mergeCell ref="N14:P14"/>
    <mergeCell ref="F10:G10"/>
    <mergeCell ref="C11:D11"/>
    <mergeCell ref="F11:G11"/>
    <mergeCell ref="B13:I13"/>
    <mergeCell ref="C10:D10"/>
    <mergeCell ref="M2:Q2"/>
    <mergeCell ref="A34:A35"/>
    <mergeCell ref="A36:A37"/>
    <mergeCell ref="A38:A41"/>
    <mergeCell ref="B32:D32"/>
    <mergeCell ref="E32:G32"/>
    <mergeCell ref="H32:I32"/>
    <mergeCell ref="K32:M32"/>
    <mergeCell ref="N32:P32"/>
    <mergeCell ref="Q32:R32"/>
    <mergeCell ref="A16:A21"/>
    <mergeCell ref="A22:A23"/>
    <mergeCell ref="B22:B23"/>
    <mergeCell ref="B31:I31"/>
    <mergeCell ref="K31:R31"/>
    <mergeCell ref="Q14:R14"/>
  </mergeCells>
  <pageMargins left="0.33" right="0.31" top="0.48" bottom="0.74803149606299213" header="0.31496062992125984" footer="0.31496062992125984"/>
  <pageSetup paperSize="9" scale="60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"/>
  <sheetViews>
    <sheetView tabSelected="1" view="pageBreakPreview" zoomScale="80" zoomScaleNormal="100" zoomScaleSheetLayoutView="80" workbookViewId="0">
      <selection activeCell="P26" sqref="P26"/>
    </sheetView>
  </sheetViews>
  <sheetFormatPr defaultRowHeight="15" x14ac:dyDescent="0.25"/>
  <cols>
    <col min="1" max="1" width="8.85546875" style="25" customWidth="1"/>
    <col min="2" max="2" width="20.85546875" customWidth="1"/>
    <col min="3" max="3" width="7.85546875" customWidth="1"/>
    <col min="4" max="4" width="14.5703125" customWidth="1"/>
    <col min="5" max="5" width="18.28515625" customWidth="1"/>
    <col min="6" max="6" width="8" customWidth="1"/>
    <col min="7" max="8" width="14.5703125" customWidth="1"/>
    <col min="11" max="11" width="18.140625" customWidth="1"/>
    <col min="12" max="12" width="9.5703125" customWidth="1"/>
    <col min="13" max="13" width="15.85546875" customWidth="1"/>
    <col min="14" max="14" width="18.42578125" customWidth="1"/>
    <col min="15" max="15" width="8.7109375" customWidth="1"/>
    <col min="16" max="16" width="15.28515625" customWidth="1"/>
    <col min="17" max="17" width="13.85546875" customWidth="1"/>
  </cols>
  <sheetData>
    <row r="1" spans="2:18" ht="15.75" thickBot="1" x14ac:dyDescent="0.3"/>
    <row r="2" spans="2:18" ht="45.75" customHeight="1" thickTop="1" thickBot="1" x14ac:dyDescent="0.3">
      <c r="B2" s="1" t="s">
        <v>0</v>
      </c>
      <c r="C2" s="148" t="s">
        <v>1</v>
      </c>
      <c r="D2" s="149"/>
      <c r="E2" s="39" t="s">
        <v>2</v>
      </c>
      <c r="F2" s="157" t="s">
        <v>3</v>
      </c>
      <c r="G2" s="157"/>
      <c r="I2" s="124" t="s">
        <v>120</v>
      </c>
      <c r="J2" s="122"/>
      <c r="K2" s="123"/>
      <c r="L2" s="123"/>
      <c r="M2" s="160" t="s">
        <v>122</v>
      </c>
      <c r="N2" s="160"/>
      <c r="O2" s="160"/>
      <c r="P2" s="160"/>
      <c r="Q2" s="160"/>
    </row>
    <row r="3" spans="2:18" ht="20.100000000000001" customHeight="1" thickTop="1" x14ac:dyDescent="0.25">
      <c r="B3" s="4" t="s">
        <v>44</v>
      </c>
      <c r="C3" s="151">
        <v>24</v>
      </c>
      <c r="D3" s="152"/>
      <c r="E3" s="2">
        <f>SUM(C20,F18,F19,L18,L19,O18)</f>
        <v>24</v>
      </c>
      <c r="F3" s="158"/>
      <c r="G3" s="159"/>
      <c r="I3" s="3" t="s">
        <v>18</v>
      </c>
      <c r="J3" s="155"/>
      <c r="K3" s="156"/>
      <c r="L3" s="32"/>
    </row>
    <row r="4" spans="2:18" ht="20.100000000000001" customHeight="1" x14ac:dyDescent="0.25">
      <c r="B4" s="43" t="s">
        <v>75</v>
      </c>
      <c r="C4" s="151">
        <v>36</v>
      </c>
      <c r="D4" s="152"/>
      <c r="E4" s="2">
        <f>SUM(C22,F21,L21,L22,O19,O20,O21,O22,C36,C38,L36,C37)</f>
        <v>36</v>
      </c>
      <c r="F4" s="75"/>
      <c r="G4" s="76"/>
      <c r="I4" s="3" t="s">
        <v>16</v>
      </c>
      <c r="J4" s="153" t="s">
        <v>79</v>
      </c>
      <c r="K4" s="154"/>
      <c r="L4" s="32"/>
    </row>
    <row r="5" spans="2:18" ht="20.100000000000001" customHeight="1" x14ac:dyDescent="0.25">
      <c r="B5" s="96" t="s">
        <v>77</v>
      </c>
      <c r="C5" s="151">
        <v>20</v>
      </c>
      <c r="D5" s="152"/>
      <c r="E5" s="2">
        <f>SUM(C18,C19,C21,F20,F22,L20)</f>
        <v>20</v>
      </c>
      <c r="F5" s="85"/>
      <c r="G5" s="86"/>
      <c r="I5" s="3" t="s">
        <v>17</v>
      </c>
      <c r="J5" s="155">
        <v>2020</v>
      </c>
      <c r="K5" s="156"/>
      <c r="L5" s="32"/>
    </row>
    <row r="6" spans="2:18" ht="20.100000000000001" customHeight="1" x14ac:dyDescent="0.25">
      <c r="B6" s="5" t="s">
        <v>5</v>
      </c>
      <c r="C6" s="151">
        <v>15</v>
      </c>
      <c r="D6" s="152"/>
      <c r="E6" s="2">
        <f>SUM(C24,F24,O25,L25,O24,L24,O26,C39,C40)</f>
        <v>15</v>
      </c>
      <c r="F6" s="146"/>
      <c r="G6" s="147"/>
      <c r="L6" s="32"/>
    </row>
    <row r="7" spans="2:18" ht="20.100000000000001" customHeight="1" x14ac:dyDescent="0.25">
      <c r="B7" s="6" t="s">
        <v>46</v>
      </c>
      <c r="C7" s="151">
        <v>18</v>
      </c>
      <c r="D7" s="152"/>
      <c r="E7" s="118">
        <f>SUM(C41,L42,L43,O42,O43)</f>
        <v>18</v>
      </c>
      <c r="F7" s="146"/>
      <c r="G7" s="147"/>
      <c r="L7" s="32"/>
    </row>
    <row r="8" spans="2:18" ht="20.100000000000001" customHeight="1" x14ac:dyDescent="0.25">
      <c r="B8" s="61" t="s">
        <v>107</v>
      </c>
      <c r="C8" s="151">
        <v>16</v>
      </c>
      <c r="D8" s="152"/>
      <c r="E8" s="118">
        <f>SUM(F41,L44,O44)</f>
        <v>16</v>
      </c>
      <c r="F8" s="77"/>
      <c r="G8" s="78"/>
      <c r="I8" s="46" t="s">
        <v>109</v>
      </c>
      <c r="L8" s="32"/>
    </row>
    <row r="9" spans="2:18" ht="20.100000000000001" customHeight="1" x14ac:dyDescent="0.25">
      <c r="B9" s="97" t="s">
        <v>78</v>
      </c>
      <c r="C9" s="151">
        <v>8</v>
      </c>
      <c r="D9" s="152"/>
      <c r="E9" s="2">
        <f>SUM(L41)</f>
        <v>8</v>
      </c>
      <c r="F9" s="83"/>
      <c r="G9" s="84"/>
      <c r="I9" s="58" t="s">
        <v>80</v>
      </c>
      <c r="L9" s="32"/>
    </row>
    <row r="10" spans="2:18" ht="20.100000000000001" customHeight="1" x14ac:dyDescent="0.25">
      <c r="B10" s="7" t="s">
        <v>7</v>
      </c>
      <c r="C10" s="151">
        <v>3</v>
      </c>
      <c r="D10" s="152"/>
      <c r="E10" s="2">
        <v>3</v>
      </c>
      <c r="F10" s="146"/>
      <c r="G10" s="147"/>
      <c r="I10" s="125" t="s">
        <v>121</v>
      </c>
    </row>
    <row r="11" spans="2:18" ht="20.100000000000001" customHeight="1" x14ac:dyDescent="0.25">
      <c r="B11" s="7" t="s">
        <v>76</v>
      </c>
      <c r="C11" s="151">
        <v>3</v>
      </c>
      <c r="D11" s="152"/>
      <c r="E11" s="2">
        <f>SUM(C45)</f>
        <v>3</v>
      </c>
      <c r="F11" s="146"/>
      <c r="G11" s="147"/>
      <c r="I11" s="125"/>
    </row>
    <row r="12" spans="2:18" ht="20.100000000000001" customHeight="1" x14ac:dyDescent="0.25">
      <c r="B12" s="8" t="s">
        <v>8</v>
      </c>
      <c r="C12" s="151">
        <v>6</v>
      </c>
      <c r="D12" s="152"/>
      <c r="E12" s="2">
        <f>SUM(C46,F46,L46,O46)</f>
        <v>6</v>
      </c>
      <c r="F12" s="146"/>
      <c r="G12" s="147"/>
      <c r="I12" s="126" t="s">
        <v>74</v>
      </c>
    </row>
    <row r="13" spans="2:18" ht="20.100000000000001" customHeight="1" x14ac:dyDescent="0.25">
      <c r="B13" s="1" t="s">
        <v>9</v>
      </c>
      <c r="C13" s="148">
        <f>SUM(C3:D12)</f>
        <v>149</v>
      </c>
      <c r="D13" s="149"/>
      <c r="E13" s="2">
        <f>SUM(E3:E12)</f>
        <v>149</v>
      </c>
      <c r="F13" s="146"/>
      <c r="G13" s="147"/>
      <c r="I13" s="46"/>
    </row>
    <row r="14" spans="2:18" ht="15.75" thickBot="1" x14ac:dyDescent="0.3"/>
    <row r="15" spans="2:18" ht="20.100000000000001" customHeight="1" thickBot="1" x14ac:dyDescent="0.35">
      <c r="B15" s="143" t="s">
        <v>20</v>
      </c>
      <c r="C15" s="144"/>
      <c r="D15" s="144"/>
      <c r="E15" s="144"/>
      <c r="F15" s="144"/>
      <c r="G15" s="144"/>
      <c r="H15" s="144"/>
      <c r="I15" s="145"/>
      <c r="J15" s="36"/>
      <c r="K15" s="143" t="s">
        <v>21</v>
      </c>
      <c r="L15" s="144"/>
      <c r="M15" s="144"/>
      <c r="N15" s="144"/>
      <c r="O15" s="144"/>
      <c r="P15" s="144"/>
      <c r="Q15" s="144"/>
      <c r="R15" s="145"/>
    </row>
    <row r="16" spans="2:18" ht="20.100000000000001" customHeight="1" x14ac:dyDescent="0.25">
      <c r="B16" s="134" t="s">
        <v>10</v>
      </c>
      <c r="C16" s="135"/>
      <c r="D16" s="136"/>
      <c r="E16" s="134" t="s">
        <v>11</v>
      </c>
      <c r="F16" s="135"/>
      <c r="G16" s="136"/>
      <c r="H16" s="137" t="s">
        <v>12</v>
      </c>
      <c r="I16" s="138"/>
      <c r="J16" s="40"/>
      <c r="K16" s="134" t="s">
        <v>10</v>
      </c>
      <c r="L16" s="135"/>
      <c r="M16" s="136"/>
      <c r="N16" s="134" t="s">
        <v>11</v>
      </c>
      <c r="O16" s="135"/>
      <c r="P16" s="136"/>
      <c r="Q16" s="137" t="s">
        <v>12</v>
      </c>
      <c r="R16" s="138"/>
    </row>
    <row r="17" spans="1:18" ht="20.100000000000001" customHeight="1" x14ac:dyDescent="0.25">
      <c r="B17" s="33" t="s">
        <v>13</v>
      </c>
      <c r="C17" s="79" t="s">
        <v>14</v>
      </c>
      <c r="D17" s="34" t="s">
        <v>38</v>
      </c>
      <c r="E17" s="33" t="s">
        <v>13</v>
      </c>
      <c r="F17" s="35" t="s">
        <v>14</v>
      </c>
      <c r="G17" s="34" t="s">
        <v>38</v>
      </c>
      <c r="H17" s="9" t="s">
        <v>13</v>
      </c>
      <c r="I17" s="11" t="s">
        <v>14</v>
      </c>
      <c r="J17" s="41"/>
      <c r="K17" s="10" t="s">
        <v>13</v>
      </c>
      <c r="L17" s="35" t="s">
        <v>14</v>
      </c>
      <c r="M17" s="34" t="s">
        <v>38</v>
      </c>
      <c r="N17" s="10" t="s">
        <v>13</v>
      </c>
      <c r="O17" s="26" t="s">
        <v>14</v>
      </c>
      <c r="P17" s="34" t="s">
        <v>38</v>
      </c>
      <c r="Q17" s="9" t="s">
        <v>13</v>
      </c>
      <c r="R17" s="11" t="s">
        <v>14</v>
      </c>
    </row>
    <row r="18" spans="1:18" ht="30" customHeight="1" x14ac:dyDescent="0.25">
      <c r="A18" s="128" t="s">
        <v>4</v>
      </c>
      <c r="B18" s="103" t="s">
        <v>24</v>
      </c>
      <c r="C18" s="104">
        <v>4</v>
      </c>
      <c r="D18" s="105"/>
      <c r="E18" s="12" t="s">
        <v>83</v>
      </c>
      <c r="F18" s="27">
        <v>4</v>
      </c>
      <c r="G18" s="13" t="s">
        <v>22</v>
      </c>
      <c r="H18" s="23"/>
      <c r="I18" s="24"/>
      <c r="J18" s="42"/>
      <c r="K18" s="12" t="s">
        <v>87</v>
      </c>
      <c r="L18" s="27">
        <v>4</v>
      </c>
      <c r="M18" s="13" t="s">
        <v>40</v>
      </c>
      <c r="N18" s="12" t="s">
        <v>91</v>
      </c>
      <c r="O18" s="27">
        <v>4</v>
      </c>
      <c r="P18" s="13" t="s">
        <v>39</v>
      </c>
      <c r="Q18" s="23"/>
      <c r="R18" s="24"/>
    </row>
    <row r="19" spans="1:18" ht="30" customHeight="1" x14ac:dyDescent="0.25">
      <c r="A19" s="129"/>
      <c r="B19" s="103" t="s">
        <v>25</v>
      </c>
      <c r="C19" s="104">
        <v>4</v>
      </c>
      <c r="D19" s="105"/>
      <c r="E19" s="12" t="s">
        <v>84</v>
      </c>
      <c r="F19" s="27">
        <v>4</v>
      </c>
      <c r="G19" s="13" t="s">
        <v>23</v>
      </c>
      <c r="H19" s="23"/>
      <c r="I19" s="24"/>
      <c r="J19" s="42"/>
      <c r="K19" s="12" t="s">
        <v>29</v>
      </c>
      <c r="L19" s="27">
        <v>4</v>
      </c>
      <c r="M19" s="13" t="s">
        <v>39</v>
      </c>
      <c r="N19" s="44" t="s">
        <v>92</v>
      </c>
      <c r="O19" s="45">
        <v>3</v>
      </c>
      <c r="P19" s="13"/>
      <c r="Q19" s="23"/>
      <c r="R19" s="24"/>
    </row>
    <row r="20" spans="1:18" ht="51.75" customHeight="1" x14ac:dyDescent="0.25">
      <c r="A20" s="129"/>
      <c r="B20" s="12" t="s">
        <v>37</v>
      </c>
      <c r="C20" s="27">
        <v>4</v>
      </c>
      <c r="D20" s="13"/>
      <c r="E20" s="103" t="s">
        <v>59</v>
      </c>
      <c r="F20" s="104">
        <v>3</v>
      </c>
      <c r="G20" s="105"/>
      <c r="H20" s="23"/>
      <c r="I20" s="24"/>
      <c r="J20" s="42"/>
      <c r="K20" s="106" t="s">
        <v>88</v>
      </c>
      <c r="L20" s="107">
        <v>3</v>
      </c>
      <c r="M20" s="108" t="s">
        <v>111</v>
      </c>
      <c r="N20" s="44" t="s">
        <v>93</v>
      </c>
      <c r="O20" s="45">
        <v>3</v>
      </c>
      <c r="P20" s="99" t="s">
        <v>112</v>
      </c>
      <c r="Q20" s="23"/>
      <c r="R20" s="24"/>
    </row>
    <row r="21" spans="1:18" ht="30" customHeight="1" x14ac:dyDescent="0.25">
      <c r="A21" s="129"/>
      <c r="B21" s="106" t="s">
        <v>81</v>
      </c>
      <c r="C21" s="107">
        <v>3</v>
      </c>
      <c r="D21" s="108"/>
      <c r="E21" s="44" t="s">
        <v>85</v>
      </c>
      <c r="F21" s="45">
        <v>3</v>
      </c>
      <c r="G21" s="13"/>
      <c r="H21" s="23"/>
      <c r="I21" s="24"/>
      <c r="J21" s="42"/>
      <c r="K21" s="44" t="s">
        <v>89</v>
      </c>
      <c r="L21" s="45">
        <v>3</v>
      </c>
      <c r="M21" s="64" t="s">
        <v>111</v>
      </c>
      <c r="N21" s="44" t="s">
        <v>94</v>
      </c>
      <c r="O21" s="45">
        <v>3</v>
      </c>
      <c r="P21" s="99" t="s">
        <v>113</v>
      </c>
      <c r="Q21" s="23"/>
      <c r="R21" s="24"/>
    </row>
    <row r="22" spans="1:18" ht="30" customHeight="1" x14ac:dyDescent="0.25">
      <c r="A22" s="129"/>
      <c r="B22" s="44" t="s">
        <v>82</v>
      </c>
      <c r="C22" s="45">
        <v>3</v>
      </c>
      <c r="D22" s="13"/>
      <c r="E22" s="106" t="s">
        <v>86</v>
      </c>
      <c r="F22" s="107">
        <v>3</v>
      </c>
      <c r="G22" s="108" t="s">
        <v>110</v>
      </c>
      <c r="H22" s="23"/>
      <c r="I22" s="24"/>
      <c r="J22" s="42"/>
      <c r="K22" s="44" t="s">
        <v>90</v>
      </c>
      <c r="L22" s="45">
        <v>3</v>
      </c>
      <c r="M22" s="64" t="s">
        <v>23</v>
      </c>
      <c r="N22" s="44" t="s">
        <v>95</v>
      </c>
      <c r="O22" s="45">
        <v>3</v>
      </c>
      <c r="P22" s="99" t="s">
        <v>114</v>
      </c>
      <c r="Q22" s="23"/>
      <c r="R22" s="24"/>
    </row>
    <row r="23" spans="1:18" ht="30" customHeight="1" x14ac:dyDescent="0.25">
      <c r="A23" s="139"/>
      <c r="B23" s="44"/>
      <c r="C23" s="45"/>
      <c r="D23" s="13"/>
      <c r="E23" s="44"/>
      <c r="F23" s="45"/>
      <c r="G23" s="64"/>
      <c r="H23" s="23"/>
      <c r="I23" s="24"/>
      <c r="J23" s="42"/>
      <c r="K23" s="44"/>
      <c r="L23" s="45"/>
      <c r="M23" s="13"/>
      <c r="N23" s="44"/>
      <c r="O23" s="45"/>
      <c r="P23" s="64"/>
      <c r="Q23" s="23"/>
      <c r="R23" s="24"/>
    </row>
    <row r="24" spans="1:18" ht="30" customHeight="1" x14ac:dyDescent="0.25">
      <c r="A24" s="130" t="s">
        <v>5</v>
      </c>
      <c r="B24" s="14" t="s">
        <v>60</v>
      </c>
      <c r="C24" s="28">
        <v>2</v>
      </c>
      <c r="D24" s="15"/>
      <c r="E24" s="14" t="s">
        <v>35</v>
      </c>
      <c r="F24" s="28">
        <v>2</v>
      </c>
      <c r="G24" s="15" t="s">
        <v>69</v>
      </c>
      <c r="H24" s="23"/>
      <c r="I24" s="24"/>
      <c r="J24" s="42"/>
      <c r="K24" s="87" t="s">
        <v>72</v>
      </c>
      <c r="L24" s="28">
        <v>1</v>
      </c>
      <c r="M24" s="15"/>
      <c r="N24" s="14" t="s">
        <v>96</v>
      </c>
      <c r="O24" s="28">
        <v>1</v>
      </c>
      <c r="P24" s="15"/>
      <c r="Q24" s="23"/>
      <c r="R24" s="24"/>
    </row>
    <row r="25" spans="1:18" ht="30" customHeight="1" x14ac:dyDescent="0.25">
      <c r="A25" s="140"/>
      <c r="B25" s="98"/>
      <c r="C25" s="28"/>
      <c r="D25" s="15"/>
      <c r="E25" s="14"/>
      <c r="F25" s="28"/>
      <c r="G25" s="15"/>
      <c r="H25" s="23"/>
      <c r="I25" s="24"/>
      <c r="J25" s="42"/>
      <c r="K25" s="14" t="s">
        <v>97</v>
      </c>
      <c r="L25" s="28">
        <v>3</v>
      </c>
      <c r="M25" s="15"/>
      <c r="N25" s="14" t="s">
        <v>33</v>
      </c>
      <c r="O25" s="28">
        <v>3</v>
      </c>
      <c r="P25" s="15" t="s">
        <v>110</v>
      </c>
      <c r="Q25" s="23"/>
      <c r="R25" s="24"/>
    </row>
    <row r="26" spans="1:18" ht="30" customHeight="1" x14ac:dyDescent="0.25">
      <c r="A26" s="88"/>
      <c r="B26" s="89"/>
      <c r="C26" s="90"/>
      <c r="D26" s="91"/>
      <c r="E26" s="92"/>
      <c r="F26" s="90"/>
      <c r="G26" s="91"/>
      <c r="H26" s="93"/>
      <c r="I26" s="94"/>
      <c r="J26" s="95"/>
      <c r="K26" s="14"/>
      <c r="L26" s="28"/>
      <c r="M26" s="91"/>
      <c r="N26" s="87" t="s">
        <v>98</v>
      </c>
      <c r="O26" s="90">
        <v>1</v>
      </c>
      <c r="P26" s="91"/>
      <c r="Q26" s="93"/>
      <c r="R26" s="94"/>
    </row>
    <row r="27" spans="1:18" ht="30" customHeight="1" x14ac:dyDescent="0.25">
      <c r="A27" s="80" t="s">
        <v>6</v>
      </c>
      <c r="B27" s="68"/>
      <c r="C27" s="69"/>
      <c r="D27" s="70"/>
      <c r="E27" s="71"/>
      <c r="F27" s="69"/>
      <c r="G27" s="70"/>
      <c r="H27" s="23"/>
      <c r="I27" s="24"/>
      <c r="J27" s="42"/>
      <c r="K27" s="72"/>
      <c r="L27" s="73"/>
      <c r="M27" s="74"/>
      <c r="N27" s="72"/>
      <c r="O27" s="73"/>
      <c r="P27" s="70"/>
      <c r="Q27" s="23"/>
      <c r="R27" s="24"/>
    </row>
    <row r="28" spans="1:18" ht="30" customHeight="1" x14ac:dyDescent="0.25">
      <c r="A28" s="55" t="s">
        <v>19</v>
      </c>
      <c r="B28" s="18"/>
      <c r="C28" s="30"/>
      <c r="D28" s="19"/>
      <c r="E28" s="18"/>
      <c r="F28" s="30"/>
      <c r="G28" s="19"/>
      <c r="H28" s="23"/>
      <c r="I28" s="24"/>
      <c r="J28" s="42"/>
      <c r="K28" s="18"/>
      <c r="L28" s="30"/>
      <c r="M28" s="19"/>
      <c r="N28" s="18"/>
      <c r="O28" s="30"/>
      <c r="P28" s="19"/>
      <c r="Q28" s="23"/>
      <c r="R28" s="24"/>
    </row>
    <row r="29" spans="1:18" ht="30" customHeight="1" x14ac:dyDescent="0.25">
      <c r="A29" s="81" t="s">
        <v>8</v>
      </c>
      <c r="B29" s="20"/>
      <c r="C29" s="31"/>
      <c r="D29" s="21"/>
      <c r="E29" s="20"/>
      <c r="F29" s="31"/>
      <c r="G29" s="21"/>
      <c r="H29" s="23"/>
      <c r="I29" s="24"/>
      <c r="J29" s="42"/>
      <c r="K29" s="20"/>
      <c r="L29" s="31"/>
      <c r="M29" s="21"/>
      <c r="N29" s="20"/>
      <c r="O29" s="31"/>
      <c r="P29" s="21"/>
      <c r="Q29" s="23"/>
      <c r="R29" s="24"/>
    </row>
    <row r="30" spans="1:18" ht="30" customHeight="1" thickBot="1" x14ac:dyDescent="0.3">
      <c r="B30" s="37" t="s">
        <v>15</v>
      </c>
      <c r="C30" s="22">
        <f>SUM(C18:C29)</f>
        <v>20</v>
      </c>
      <c r="D30" s="22"/>
      <c r="E30" s="37" t="s">
        <v>15</v>
      </c>
      <c r="F30" s="22">
        <f>SUM(F18:F29)</f>
        <v>19</v>
      </c>
      <c r="G30" s="22">
        <f>SUM(G18:G29)</f>
        <v>0</v>
      </c>
      <c r="H30" s="38" t="s">
        <v>15</v>
      </c>
      <c r="I30" s="22">
        <f>SUM(I18:I29)</f>
        <v>0</v>
      </c>
      <c r="J30" s="32"/>
      <c r="K30" s="37" t="s">
        <v>15</v>
      </c>
      <c r="L30" s="22">
        <f>SUM(L18:L29)</f>
        <v>21</v>
      </c>
      <c r="M30" s="22">
        <f>SUM(M18:M29)</f>
        <v>0</v>
      </c>
      <c r="N30" s="37" t="s">
        <v>15</v>
      </c>
      <c r="O30" s="22">
        <f>SUM(O18:O29)</f>
        <v>21</v>
      </c>
      <c r="P30" s="22">
        <f>SUM(P18:P29)</f>
        <v>0</v>
      </c>
      <c r="Q30" s="38" t="s">
        <v>15</v>
      </c>
      <c r="R30" s="22">
        <f>SUM(R18:R29)</f>
        <v>0</v>
      </c>
    </row>
    <row r="31" spans="1:18" ht="20.100000000000001" customHeight="1" x14ac:dyDescent="0.25"/>
    <row r="32" spans="1:18" ht="20.100000000000001" customHeight="1" thickBot="1" x14ac:dyDescent="0.3"/>
    <row r="33" spans="1:18" ht="20.100000000000001" customHeight="1" thickBot="1" x14ac:dyDescent="0.35">
      <c r="B33" s="143" t="s">
        <v>70</v>
      </c>
      <c r="C33" s="144"/>
      <c r="D33" s="144"/>
      <c r="E33" s="144"/>
      <c r="F33" s="144"/>
      <c r="G33" s="144"/>
      <c r="H33" s="144"/>
      <c r="I33" s="145"/>
      <c r="J33" s="36"/>
      <c r="K33" s="143" t="s">
        <v>123</v>
      </c>
      <c r="L33" s="144"/>
      <c r="M33" s="144"/>
      <c r="N33" s="144"/>
      <c r="O33" s="144"/>
      <c r="P33" s="144"/>
      <c r="Q33" s="144"/>
      <c r="R33" s="145"/>
    </row>
    <row r="34" spans="1:18" ht="20.100000000000001" customHeight="1" x14ac:dyDescent="0.25">
      <c r="B34" s="134" t="s">
        <v>10</v>
      </c>
      <c r="C34" s="135"/>
      <c r="D34" s="136"/>
      <c r="E34" s="134" t="s">
        <v>11</v>
      </c>
      <c r="F34" s="135"/>
      <c r="G34" s="136"/>
      <c r="H34" s="137" t="s">
        <v>12</v>
      </c>
      <c r="I34" s="138"/>
      <c r="J34" s="40"/>
      <c r="K34" s="134" t="s">
        <v>10</v>
      </c>
      <c r="L34" s="135"/>
      <c r="M34" s="136"/>
      <c r="N34" s="134" t="s">
        <v>11</v>
      </c>
      <c r="O34" s="135"/>
      <c r="P34" s="136"/>
      <c r="Q34" s="137" t="s">
        <v>12</v>
      </c>
      <c r="R34" s="138"/>
    </row>
    <row r="35" spans="1:18" ht="20.100000000000001" customHeight="1" x14ac:dyDescent="0.25">
      <c r="B35" s="113" t="s">
        <v>13</v>
      </c>
      <c r="C35" s="113" t="s">
        <v>14</v>
      </c>
      <c r="D35" s="114" t="s">
        <v>38</v>
      </c>
      <c r="E35" s="9" t="s">
        <v>13</v>
      </c>
      <c r="F35" s="26" t="s">
        <v>14</v>
      </c>
      <c r="G35" s="34" t="s">
        <v>38</v>
      </c>
      <c r="H35" s="9" t="s">
        <v>13</v>
      </c>
      <c r="I35" s="11" t="s">
        <v>14</v>
      </c>
      <c r="J35" s="41"/>
      <c r="K35" s="10" t="s">
        <v>13</v>
      </c>
      <c r="L35" s="26" t="s">
        <v>14</v>
      </c>
      <c r="M35" s="34" t="s">
        <v>38</v>
      </c>
      <c r="N35" s="10" t="s">
        <v>13</v>
      </c>
      <c r="O35" s="26" t="s">
        <v>14</v>
      </c>
      <c r="P35" s="34" t="s">
        <v>38</v>
      </c>
      <c r="Q35" s="9" t="s">
        <v>13</v>
      </c>
      <c r="R35" s="11" t="s">
        <v>14</v>
      </c>
    </row>
    <row r="36" spans="1:18" ht="30" customHeight="1" x14ac:dyDescent="0.25">
      <c r="A36" s="128" t="s">
        <v>4</v>
      </c>
      <c r="B36" s="115" t="s">
        <v>99</v>
      </c>
      <c r="C36" s="115">
        <v>3</v>
      </c>
      <c r="D36" s="115" t="s">
        <v>115</v>
      </c>
      <c r="E36" s="112"/>
      <c r="F36" s="45"/>
      <c r="G36" s="64"/>
      <c r="H36" s="23"/>
      <c r="I36" s="24"/>
      <c r="J36" s="42"/>
      <c r="K36" s="44" t="s">
        <v>105</v>
      </c>
      <c r="L36" s="45">
        <v>3</v>
      </c>
      <c r="M36" s="13"/>
      <c r="N36" s="12"/>
      <c r="O36" s="27"/>
      <c r="P36" s="13"/>
      <c r="Q36" s="23"/>
      <c r="R36" s="24"/>
    </row>
    <row r="37" spans="1:18" ht="30" customHeight="1" x14ac:dyDescent="0.25">
      <c r="A37" s="129"/>
      <c r="B37" s="116" t="s">
        <v>108</v>
      </c>
      <c r="C37" s="117">
        <v>3</v>
      </c>
      <c r="D37" s="115" t="s">
        <v>116</v>
      </c>
      <c r="E37" s="112"/>
      <c r="F37" s="45"/>
      <c r="G37" s="64"/>
      <c r="H37" s="23"/>
      <c r="I37" s="24"/>
      <c r="J37" s="42"/>
      <c r="K37" s="12"/>
      <c r="L37" s="27"/>
      <c r="M37" s="13"/>
      <c r="N37" s="12"/>
      <c r="O37" s="27"/>
      <c r="P37" s="13"/>
      <c r="Q37" s="23"/>
      <c r="R37" s="24"/>
    </row>
    <row r="38" spans="1:18" ht="30" customHeight="1" x14ac:dyDescent="0.25">
      <c r="A38" s="82"/>
      <c r="B38" s="115" t="s">
        <v>100</v>
      </c>
      <c r="C38" s="115">
        <v>3</v>
      </c>
      <c r="D38" s="115" t="s">
        <v>117</v>
      </c>
      <c r="E38" s="112"/>
      <c r="F38" s="45"/>
      <c r="G38" s="111"/>
      <c r="H38" s="23"/>
      <c r="I38" s="24"/>
      <c r="J38" s="42"/>
      <c r="K38" s="12"/>
      <c r="L38" s="27"/>
      <c r="M38" s="13"/>
      <c r="N38" s="12"/>
      <c r="O38" s="27"/>
      <c r="P38" s="13"/>
      <c r="Q38" s="23"/>
      <c r="R38" s="24"/>
    </row>
    <row r="39" spans="1:18" ht="30" customHeight="1" x14ac:dyDescent="0.25">
      <c r="A39" s="130" t="s">
        <v>5</v>
      </c>
      <c r="B39" s="14" t="s">
        <v>36</v>
      </c>
      <c r="C39" s="28">
        <v>1</v>
      </c>
      <c r="D39" s="100"/>
      <c r="E39" s="101"/>
      <c r="F39" s="101"/>
      <c r="G39" s="101"/>
      <c r="H39" s="23"/>
      <c r="I39" s="24"/>
      <c r="J39" s="42"/>
      <c r="K39" s="14"/>
      <c r="L39" s="28"/>
      <c r="M39" s="15"/>
      <c r="N39" s="14"/>
      <c r="O39" s="28"/>
      <c r="P39" s="15"/>
      <c r="Q39" s="23"/>
      <c r="R39" s="24"/>
    </row>
    <row r="40" spans="1:18" ht="30" customHeight="1" x14ac:dyDescent="0.25">
      <c r="A40" s="131"/>
      <c r="B40" s="14" t="s">
        <v>101</v>
      </c>
      <c r="C40" s="28">
        <v>1</v>
      </c>
      <c r="D40" s="100"/>
      <c r="E40" s="101"/>
      <c r="F40" s="101"/>
      <c r="G40" s="102"/>
      <c r="H40" s="23"/>
      <c r="I40" s="24"/>
      <c r="J40" s="42"/>
      <c r="K40" s="14"/>
      <c r="L40" s="28"/>
      <c r="M40" s="15"/>
      <c r="N40" s="14"/>
      <c r="O40" s="28"/>
      <c r="P40" s="15"/>
      <c r="Q40" s="23"/>
      <c r="R40" s="24"/>
    </row>
    <row r="41" spans="1:18" ht="30" customHeight="1" x14ac:dyDescent="0.25">
      <c r="A41" s="132" t="s">
        <v>6</v>
      </c>
      <c r="B41" s="16" t="s">
        <v>64</v>
      </c>
      <c r="C41" s="29">
        <v>3</v>
      </c>
      <c r="D41" s="17"/>
      <c r="E41" s="16" t="s">
        <v>102</v>
      </c>
      <c r="F41" s="29">
        <v>10</v>
      </c>
      <c r="G41" s="17"/>
      <c r="H41" s="23"/>
      <c r="I41" s="24"/>
      <c r="J41" s="42"/>
      <c r="K41" s="65" t="s">
        <v>103</v>
      </c>
      <c r="L41" s="66">
        <v>8</v>
      </c>
      <c r="M41" s="67"/>
      <c r="N41" s="65" t="s">
        <v>104</v>
      </c>
      <c r="O41" s="29"/>
      <c r="P41" s="17"/>
      <c r="Q41" s="23"/>
      <c r="R41" s="24"/>
    </row>
    <row r="42" spans="1:18" ht="30" customHeight="1" x14ac:dyDescent="0.25">
      <c r="A42" s="133"/>
      <c r="B42" s="62"/>
      <c r="C42" s="63"/>
      <c r="D42" s="17"/>
      <c r="E42" s="62"/>
      <c r="F42" s="63"/>
      <c r="G42" s="17"/>
      <c r="H42" s="23"/>
      <c r="I42" s="24"/>
      <c r="J42" s="42"/>
      <c r="K42" s="16" t="s">
        <v>64</v>
      </c>
      <c r="L42" s="29">
        <v>3</v>
      </c>
      <c r="M42" s="17"/>
      <c r="N42" s="109" t="s">
        <v>30</v>
      </c>
      <c r="O42" s="110">
        <v>4</v>
      </c>
      <c r="P42" s="17"/>
      <c r="Q42" s="23"/>
      <c r="R42" s="24"/>
    </row>
    <row r="43" spans="1:18" ht="30" customHeight="1" x14ac:dyDescent="0.25">
      <c r="A43" s="133"/>
      <c r="B43" s="62"/>
      <c r="C43" s="63"/>
      <c r="D43" s="17"/>
      <c r="E43" s="62"/>
      <c r="F43" s="63"/>
      <c r="G43" s="17"/>
      <c r="H43" s="23"/>
      <c r="I43" s="24"/>
      <c r="J43" s="42"/>
      <c r="K43" s="109" t="s">
        <v>64</v>
      </c>
      <c r="L43" s="110">
        <v>4</v>
      </c>
      <c r="M43" s="17"/>
      <c r="N43" s="65" t="s">
        <v>30</v>
      </c>
      <c r="O43" s="66">
        <v>4</v>
      </c>
      <c r="P43" s="17"/>
      <c r="Q43" s="23"/>
      <c r="R43" s="24"/>
    </row>
    <row r="44" spans="1:18" ht="30" customHeight="1" x14ac:dyDescent="0.25">
      <c r="A44" s="133"/>
      <c r="B44" s="62"/>
      <c r="C44" s="63"/>
      <c r="D44" s="17"/>
      <c r="E44" s="62"/>
      <c r="F44" s="63"/>
      <c r="G44" s="17"/>
      <c r="H44" s="23"/>
      <c r="I44" s="24"/>
      <c r="J44" s="42"/>
      <c r="K44" s="62" t="s">
        <v>106</v>
      </c>
      <c r="L44" s="63">
        <v>3</v>
      </c>
      <c r="M44" s="17"/>
      <c r="N44" s="62" t="s">
        <v>106</v>
      </c>
      <c r="O44" s="63">
        <v>3</v>
      </c>
      <c r="P44" s="17"/>
      <c r="Q44" s="23"/>
      <c r="R44" s="24"/>
    </row>
    <row r="45" spans="1:18" ht="30" customHeight="1" x14ac:dyDescent="0.25">
      <c r="A45" s="55" t="s">
        <v>19</v>
      </c>
      <c r="B45" s="18" t="s">
        <v>76</v>
      </c>
      <c r="C45" s="30">
        <v>3</v>
      </c>
      <c r="D45" s="19"/>
      <c r="E45" s="18"/>
      <c r="F45" s="30"/>
      <c r="G45" s="19"/>
      <c r="H45" s="23"/>
      <c r="I45" s="24"/>
      <c r="J45" s="42"/>
      <c r="K45" s="18"/>
      <c r="L45" s="30"/>
      <c r="M45" s="19"/>
      <c r="N45" s="18" t="s">
        <v>7</v>
      </c>
      <c r="O45" s="30">
        <v>3</v>
      </c>
      <c r="P45" s="19"/>
      <c r="Q45" s="23"/>
      <c r="R45" s="24"/>
    </row>
    <row r="46" spans="1:18" ht="30" customHeight="1" x14ac:dyDescent="0.25">
      <c r="A46" s="81" t="s">
        <v>8</v>
      </c>
      <c r="B46" s="20" t="s">
        <v>8</v>
      </c>
      <c r="C46" s="31">
        <v>3</v>
      </c>
      <c r="D46" s="21"/>
      <c r="E46" s="20"/>
      <c r="F46" s="31"/>
      <c r="G46" s="21"/>
      <c r="H46" s="23"/>
      <c r="I46" s="24"/>
      <c r="J46" s="42"/>
      <c r="K46" s="20" t="s">
        <v>8</v>
      </c>
      <c r="L46" s="31">
        <v>3</v>
      </c>
      <c r="M46" s="21"/>
      <c r="N46" s="20"/>
      <c r="O46" s="31"/>
      <c r="P46" s="21"/>
      <c r="Q46" s="23"/>
      <c r="R46" s="24"/>
    </row>
    <row r="47" spans="1:18" ht="30" customHeight="1" thickBot="1" x14ac:dyDescent="0.3">
      <c r="B47" s="37" t="s">
        <v>15</v>
      </c>
      <c r="C47" s="22">
        <f>SUM(C36:C46)</f>
        <v>20</v>
      </c>
      <c r="D47" s="22">
        <f>SUM(D36:D46)</f>
        <v>0</v>
      </c>
      <c r="E47" s="37" t="s">
        <v>15</v>
      </c>
      <c r="F47" s="22">
        <f>SUM(F36:F46)</f>
        <v>10</v>
      </c>
      <c r="G47" s="22">
        <f>SUM(G36:G46)</f>
        <v>0</v>
      </c>
      <c r="H47" s="38" t="s">
        <v>15</v>
      </c>
      <c r="I47" s="22">
        <f>SUM(I36:I46)</f>
        <v>0</v>
      </c>
      <c r="J47" s="32"/>
      <c r="K47" s="37" t="s">
        <v>15</v>
      </c>
      <c r="L47" s="22">
        <f>SUM(L36:L46)</f>
        <v>24</v>
      </c>
      <c r="M47" s="22">
        <f>SUM(M36:M46)</f>
        <v>0</v>
      </c>
      <c r="N47" s="37" t="s">
        <v>15</v>
      </c>
      <c r="O47" s="22">
        <f>SUM(O36:O46)</f>
        <v>14</v>
      </c>
      <c r="P47" s="22">
        <f>SUM(P36:P46)</f>
        <v>0</v>
      </c>
      <c r="Q47" s="38" t="s">
        <v>15</v>
      </c>
      <c r="R47" s="22">
        <f>SUM(R36:R46)</f>
        <v>0</v>
      </c>
    </row>
  </sheetData>
  <mergeCells count="45">
    <mergeCell ref="Q34:R34"/>
    <mergeCell ref="A36:A37"/>
    <mergeCell ref="A39:A40"/>
    <mergeCell ref="A41:A44"/>
    <mergeCell ref="A18:A23"/>
    <mergeCell ref="A24:A25"/>
    <mergeCell ref="B33:I33"/>
    <mergeCell ref="K33:R33"/>
    <mergeCell ref="B34:D34"/>
    <mergeCell ref="E34:G34"/>
    <mergeCell ref="H34:I34"/>
    <mergeCell ref="K34:M34"/>
    <mergeCell ref="N34:P34"/>
    <mergeCell ref="C13:D13"/>
    <mergeCell ref="F13:G13"/>
    <mergeCell ref="B15:I15"/>
    <mergeCell ref="K15:R15"/>
    <mergeCell ref="B16:D16"/>
    <mergeCell ref="E16:G16"/>
    <mergeCell ref="H16:I16"/>
    <mergeCell ref="K16:M16"/>
    <mergeCell ref="N16:P16"/>
    <mergeCell ref="Q16:R16"/>
    <mergeCell ref="C12:D12"/>
    <mergeCell ref="F12:G12"/>
    <mergeCell ref="C6:D6"/>
    <mergeCell ref="F6:G6"/>
    <mergeCell ref="J4:K4"/>
    <mergeCell ref="C7:D7"/>
    <mergeCell ref="F7:G7"/>
    <mergeCell ref="J5:K5"/>
    <mergeCell ref="C8:D8"/>
    <mergeCell ref="C10:D10"/>
    <mergeCell ref="F10:G10"/>
    <mergeCell ref="C11:D11"/>
    <mergeCell ref="F11:G11"/>
    <mergeCell ref="C4:D4"/>
    <mergeCell ref="C5:D5"/>
    <mergeCell ref="M2:Q2"/>
    <mergeCell ref="C9:D9"/>
    <mergeCell ref="C2:D2"/>
    <mergeCell ref="F2:G2"/>
    <mergeCell ref="C3:D3"/>
    <mergeCell ref="F3:G3"/>
    <mergeCell ref="J3:K3"/>
  </mergeCells>
  <pageMargins left="0.33" right="0.31" top="0.48" bottom="0.74803149606299213" header="0.31496062992125984" footer="0.31496062992125984"/>
  <pageSetup paperSize="9" scale="59" orientation="landscape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8594F7F52144093EB78B542A63539" ma:contentTypeVersion="1" ma:contentTypeDescription="Create a new document." ma:contentTypeScope="" ma:versionID="c7fc32b9eb396b730dc1d86e482860f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F12FD5-799B-4156-9A6F-56C2C3DEC03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BE95007-8ED9-45BC-A5BE-47A67FC1B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A2964B-314F-4B75-A37B-FC7A02A10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MAEO (FYP)</vt:lpstr>
      <vt:lpstr>MACS</vt:lpstr>
      <vt:lpstr>Sheet2</vt:lpstr>
      <vt:lpstr>Sheet3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Course planning map (MAEO MACS 2020)</dc:title>
  <dc:creator>mikayapmx</dc:creator>
  <cp:lastModifiedBy>Eve Ng</cp:lastModifiedBy>
  <cp:lastPrinted>2015-08-13T06:57:48Z</cp:lastPrinted>
  <dcterms:created xsi:type="dcterms:W3CDTF">2012-08-14T09:47:32Z</dcterms:created>
  <dcterms:modified xsi:type="dcterms:W3CDTF">2020-11-12T07:23:49Z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0x010100D698594F7F52144093EB78B542A63539</vt:lpwstr>
  </property>
</Properties>
</file>